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dot.sharepoint.com/teams/COFinalEstimateSection/Shared Documents/MPA/"/>
    </mc:Choice>
  </mc:AlternateContent>
  <xr:revisionPtr revIDLastSave="0" documentId="10_ncr:200_{22BFBD8A-4010-4F5C-9E87-3E480A04DC99}" xr6:coauthVersionLast="47" xr6:coauthVersionMax="47" xr10:uidLastSave="{00000000-0000-0000-0000-000000000000}"/>
  <bookViews>
    <workbookView xWindow="-108" yWindow="-108" windowWidth="23256" windowHeight="12576" xr2:uid="{330F5CFB-0ECC-4B4B-9DE1-76B8818411A2}"/>
  </bookViews>
  <sheets>
    <sheet name="Certification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9" l="1"/>
  <c r="G11" i="9"/>
  <c r="G19" i="9"/>
  <c r="G18" i="9"/>
  <c r="G17" i="9"/>
  <c r="G43" i="9"/>
  <c r="G41" i="9"/>
  <c r="G42" i="9"/>
  <c r="G39" i="9"/>
  <c r="G40" i="9"/>
  <c r="G16" i="9"/>
  <c r="G25" i="9"/>
  <c r="G24" i="9"/>
  <c r="G20" i="9"/>
  <c r="G21" i="9"/>
  <c r="G22" i="9"/>
  <c r="H5" i="9" l="1"/>
  <c r="G45" i="9" s="1"/>
  <c r="G46" i="9" s="1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3" i="9"/>
  <c r="G15" i="9"/>
  <c r="G14" i="9"/>
  <c r="G13" i="9"/>
  <c r="G10" i="9"/>
  <c r="G9" i="9"/>
  <c r="G8" i="9"/>
  <c r="G44" i="9" l="1"/>
</calcChain>
</file>

<file path=xl/sharedStrings.xml><?xml version="1.0" encoding="utf-8"?>
<sst xmlns="http://schemas.openxmlformats.org/spreadsheetml/2006/main" count="134" uniqueCount="99">
  <si>
    <t>Steel (Guardrail) Price Adjustment Worksheet</t>
  </si>
  <si>
    <t>Worksheet No.</t>
  </si>
  <si>
    <t>Month/Year</t>
  </si>
  <si>
    <t>Material Index</t>
  </si>
  <si>
    <t>Contractor:</t>
  </si>
  <si>
    <t>Base Index</t>
  </si>
  <si>
    <t>Financial Project ID:</t>
  </si>
  <si>
    <t>Current Index</t>
  </si>
  <si>
    <t>Contract Number:</t>
  </si>
  <si>
    <t>Index % Difference</t>
  </si>
  <si>
    <t>Item Numbers</t>
  </si>
  <si>
    <t>Item Description</t>
  </si>
  <si>
    <t>Unit</t>
  </si>
  <si>
    <t>Quantity</t>
  </si>
  <si>
    <t>Factor</t>
  </si>
  <si>
    <t>Bid Unit Price</t>
  </si>
  <si>
    <t>Material Cost</t>
  </si>
  <si>
    <t>536-1-0</t>
  </si>
  <si>
    <t>GUARDRAIL -ROADWAY, GENERAL/LOW SPEED TL-2</t>
  </si>
  <si>
    <t>LF</t>
  </si>
  <si>
    <t>536-1-1</t>
  </si>
  <si>
    <t>GUARDRAIL -ROADWAY, GENERAL TL-3</t>
  </si>
  <si>
    <t>536-1-3</t>
  </si>
  <si>
    <t>GUARDRAIL- ROADWAY, DOUBLE FACE</t>
  </si>
  <si>
    <t>536-5-1</t>
  </si>
  <si>
    <t>RUB RAIL FOR GUARDRAIL, SINGLE SIDED RUB RAIL</t>
  </si>
  <si>
    <t>536-5-2</t>
  </si>
  <si>
    <t>RUBRAIL FOR GUARDRAIL, DOUBLE SIDED RUB RAIL</t>
  </si>
  <si>
    <t>536-6</t>
  </si>
  <si>
    <t>PIPE RAIL FOR GUARDRAIL</t>
  </si>
  <si>
    <t>536-7-1</t>
  </si>
  <si>
    <t>SPECIAL GUARDRAIL POST- DEEP POST FOR SLOPE BREAK CONDITION- TIMBER OR STEEL</t>
  </si>
  <si>
    <t>EA</t>
  </si>
  <si>
    <t>536-8</t>
  </si>
  <si>
    <t>GUARDRAIL- BRIDGE ANCHORAGE ASSEMBLY, FURNISH &amp; INSTALL</t>
  </si>
  <si>
    <t>536-8-11</t>
  </si>
  <si>
    <t>APPROACH TRANSITION TO RIGID BARRIER CONNECTION, FURNISH &amp; INSTALL</t>
  </si>
  <si>
    <t>536-8-12</t>
  </si>
  <si>
    <t>APPROACH TRANSITION CONNECTION TO RIGID BARRIER, FURNISH AND INSTALL, TL-2</t>
  </si>
  <si>
    <t>536-8-13</t>
  </si>
  <si>
    <t>APPROACH TRANSITION CONNECTION TO RIGID BARRIER, FURNISH AND INSTALL, TL-3</t>
  </si>
  <si>
    <t>536-8-60</t>
  </si>
  <si>
    <t>APPROACH TRANSITION TO RIGID BARRIER- BRIDGE ANCHORAGE ASSEMBLY, REMOVE</t>
  </si>
  <si>
    <t>536-83-1</t>
  </si>
  <si>
    <t>GUARDRAIL POST REPLACEMENT, REGULAR (MAINTENANCE USE ONLY)</t>
  </si>
  <si>
    <t>536-85-20</t>
  </si>
  <si>
    <t>GUARDRAIL END TREATMENT- TRAILING ANCHORAGE</t>
  </si>
  <si>
    <t>536-85-22</t>
  </si>
  <si>
    <t>GUARDRAIL END TREATMENT- FLARED APPROACH TERMINAL</t>
  </si>
  <si>
    <t>536-85-24</t>
  </si>
  <si>
    <t>GUARDRAIL END TREATMENT- PARALLEL APPROACH TERMINAL</t>
  </si>
  <si>
    <t>536-85-25</t>
  </si>
  <si>
    <t>GUARDRAIL END TREATMENT- TRAILING ANCHORAGE TYPE II</t>
  </si>
  <si>
    <t>536-85-26</t>
  </si>
  <si>
    <t>GUARDRAIL END TREATMENT- TYPE CRT</t>
  </si>
  <si>
    <t>536-85-27</t>
  </si>
  <si>
    <t>GUARDRAIL END TREATMENT- DOUBLE FACE APPROACH TERMINAL</t>
  </si>
  <si>
    <t>536-85-28</t>
  </si>
  <si>
    <t>GUARDRAIL END TREATMENT- DOUBLE FACE TYPE II TRAILING ANCHORAGE</t>
  </si>
  <si>
    <t>536-85-29</t>
  </si>
  <si>
    <t>GUARDRAIL END TREATMENT- DOUBLE FACE TRAILING ANCHORAGE</t>
  </si>
  <si>
    <t>536-8111</t>
  </si>
  <si>
    <t>GUARDRAIL TRANSITION CONNECTION TO RIGID BARRIER, F&amp;I- INDEX 536-001, APPROACH TL-2</t>
  </si>
  <si>
    <t>536-8112</t>
  </si>
  <si>
    <t>GUARDRAIL TRANSITION CONNECTION TO RIGID BARRIER, F&amp;I- INDEX 536-001, APPROACH TL-3</t>
  </si>
  <si>
    <t>536-8113</t>
  </si>
  <si>
    <t>GUARDRAIL TRANSITION CONNECTION TO RIGID BARRIER, F&amp;I- INDEX 536-001, TRAILING</t>
  </si>
  <si>
    <t>536-8122</t>
  </si>
  <si>
    <t>GUARDRAIL TRANSITION CONNECTION TO RIGID BARRIER, F&amp;I- INDEX 536-002, APPROACH TL-3</t>
  </si>
  <si>
    <t>536-8123</t>
  </si>
  <si>
    <t>GUARDRAIL TRANSITION CONNECTION TO RIGID BARRIER, F&amp;I- INDEX 536-002, TRAILING</t>
  </si>
  <si>
    <t>544-2-1</t>
  </si>
  <si>
    <t>CRASH CUSHION, TL-2, NARROW</t>
  </si>
  <si>
    <t>544-2-2</t>
  </si>
  <si>
    <t>CRASH CUSHION, TL-2, WIDE</t>
  </si>
  <si>
    <t>544-3-1</t>
  </si>
  <si>
    <t>CRASH CUSHION, TL-3, NARROW</t>
  </si>
  <si>
    <t>544-3-2</t>
  </si>
  <si>
    <t>CRASH CUSHION, TL-3, WIDE</t>
  </si>
  <si>
    <t>544-75-1</t>
  </si>
  <si>
    <t>CRASH CUSHION</t>
  </si>
  <si>
    <t>Total (material cost)</t>
  </si>
  <si>
    <t>Monthly Monetary Amount</t>
  </si>
  <si>
    <t xml:space="preserve">I certify that, based on my personal knowledge and well-founded belief following my own reasonable investigation, quantities represented by this Certification are true and correct.	</t>
  </si>
  <si>
    <t>Updates:</t>
  </si>
  <si>
    <t>3/30/2022: Added Certification Statement and Signature Box</t>
  </si>
  <si>
    <t>536-7-2</t>
  </si>
  <si>
    <t>536-7-3</t>
  </si>
  <si>
    <t>536-7-4</t>
  </si>
  <si>
    <t>SPECIAL GUARDRAIL POST- SPECIAL STEEL POST FOR CONCRETE STRUCTURE MOUNT</t>
  </si>
  <si>
    <t>SPECIAL GUARDRAIL POST- ENCASED POST FOR SHALLOW MOUNT</t>
  </si>
  <si>
    <t>SPECIAL GUARDRAIL POST- FRANGIBLE LEAVE-OUT FOR MOUNTING THROUGH CONCRETE SURFACE</t>
  </si>
  <si>
    <t>4/1/2022: Added Special Post Items 536-7-2, -3, -4</t>
  </si>
  <si>
    <t>7/8/2022: Added Guardrail Superrail item 536-1-21</t>
  </si>
  <si>
    <t>536-1-21</t>
  </si>
  <si>
    <t>GUARDRAIL-ROADWAY, SUPERRAIL, PROJECT 437300-4-52-01</t>
  </si>
  <si>
    <t>8/29/2022: Added Guardrail Shop Bent Panel item 536-2</t>
  </si>
  <si>
    <t>536-2</t>
  </si>
  <si>
    <t>GUARDRAIL- SHOP-BENT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</si>
</sst>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.000000"/>
    <numFmt numFmtId="165" formatCode="0.0000"/>
    <numFmt numFmtId="166" formatCode="&quot;$&quot;#,##0.00"/>
    <numFmt numFmtId="167" formatCode="&quot;$&quot;#,##0.0000"/>
    <numFmt numFmtId="168" formatCode="[$-409]mmm\-yy;@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166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166" fontId="0" fillId="2" borderId="6" xfId="0" applyNumberFormat="1" applyFill="1" applyBorder="1" applyProtection="1">
      <protection locked="0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wrapText="1"/>
    </xf>
    <xf numFmtId="0" fontId="1" fillId="0" borderId="0" xfId="0" applyFont="1" applyAlignment="1" applyProtection="1"/>
    <xf numFmtId="0" fontId="0" fillId="0" borderId="0" xfId="0" applyFill="1" applyBorder="1" applyAlignment="1" applyProtection="1"/>
    <xf numFmtId="0" fontId="0" fillId="0" borderId="0" xfId="0" applyBorder="1" applyAlignment="1" applyProtection="1"/>
    <xf numFmtId="0" fontId="0" fillId="0" borderId="0" xfId="0" applyFill="1" applyBorder="1" applyProtection="1"/>
    <xf numFmtId="0" fontId="0" fillId="0" borderId="4" xfId="0" applyFill="1" applyBorder="1" applyAlignment="1" applyProtection="1"/>
    <xf numFmtId="0" fontId="0" fillId="0" borderId="4" xfId="0" applyBorder="1" applyProtection="1"/>
    <xf numFmtId="0" fontId="0" fillId="0" borderId="4" xfId="0" applyFill="1" applyBorder="1" applyProtection="1"/>
    <xf numFmtId="164" fontId="0" fillId="0" borderId="1" xfId="0" applyNumberFormat="1" applyBorder="1" applyProtection="1"/>
    <xf numFmtId="164" fontId="0" fillId="0" borderId="5" xfId="0" applyNumberFormat="1" applyBorder="1" applyProtection="1"/>
    <xf numFmtId="166" fontId="0" fillId="0" borderId="1" xfId="0" applyNumberFormat="1" applyBorder="1" applyProtection="1"/>
    <xf numFmtId="166" fontId="0" fillId="0" borderId="5" xfId="0" applyNumberFormat="1" applyBorder="1" applyProtection="1"/>
    <xf numFmtId="165" fontId="0" fillId="0" borderId="1" xfId="0" applyNumberFormat="1" applyBorder="1" applyProtection="1"/>
    <xf numFmtId="166" fontId="0" fillId="0" borderId="3" xfId="0" applyNumberFormat="1" applyBorder="1" applyProtection="1"/>
    <xf numFmtId="167" fontId="0" fillId="0" borderId="1" xfId="0" applyNumberFormat="1" applyBorder="1" applyProtection="1"/>
    <xf numFmtId="0" fontId="0" fillId="3" borderId="0" xfId="0" applyFill="1" applyProtection="1"/>
    <xf numFmtId="168" fontId="0" fillId="2" borderId="1" xfId="0" applyNumberFormat="1" applyFill="1" applyBorder="1" applyProtection="1">
      <protection locked="0"/>
    </xf>
    <xf numFmtId="44" fontId="0" fillId="0" borderId="0" xfId="0" applyNumberFormat="1" applyProtection="1">
      <protection locked="0"/>
    </xf>
    <xf numFmtId="44" fontId="0" fillId="0" borderId="0" xfId="1" applyFont="1" applyProtection="1"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 wrapText="1"/>
    </xf>
    <xf numFmtId="0" fontId="0" fillId="0" borderId="3" xfId="0" applyBorder="1" applyAlignment="1" applyProtection="1">
      <alignment horizontal="right"/>
    </xf>
    <xf numFmtId="0" fontId="0" fillId="0" borderId="1" xfId="0" applyBorder="1" applyAlignment="1" applyProtection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35DD2-0FBA-44FB-BB04-44DD78087EA4}">
  <dimension ref="A1:J61"/>
  <sheetViews>
    <sheetView tabSelected="1" workbookViewId="0">
      <pane xSplit="10" ySplit="7" topLeftCell="K8" activePane="bottomRight" state="frozen"/>
      <selection pane="topRight" activeCell="L1" sqref="L1"/>
      <selection pane="bottomLeft" activeCell="A14" sqref="A14"/>
      <selection pane="bottomRight" activeCell="H13" sqref="H13"/>
    </sheetView>
  </sheetViews>
  <sheetFormatPr defaultColWidth="8.88671875" defaultRowHeight="14.4" x14ac:dyDescent="0.3"/>
  <cols>
    <col min="1" max="1" width="18.6640625" style="1" bestFit="1" customWidth="1"/>
    <col min="2" max="2" width="89.109375" style="1" bestFit="1" customWidth="1"/>
    <col min="3" max="3" width="4.6640625" style="1" bestFit="1" customWidth="1"/>
    <col min="4" max="7" width="18.6640625" style="1" customWidth="1"/>
    <col min="8" max="8" width="14" style="1" bestFit="1" customWidth="1"/>
    <col min="9" max="9" width="12.6640625" style="1" bestFit="1" customWidth="1"/>
    <col min="10" max="16384" width="8.88671875" style="1"/>
  </cols>
  <sheetData>
    <row r="1" spans="1:10" ht="24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x14ac:dyDescent="0.3">
      <c r="A2" s="6" t="s">
        <v>1</v>
      </c>
      <c r="B2" s="29"/>
      <c r="C2" s="29"/>
      <c r="F2" s="7"/>
      <c r="G2" s="7" t="s">
        <v>2</v>
      </c>
      <c r="H2" s="7" t="s">
        <v>3</v>
      </c>
    </row>
    <row r="3" spans="1:10" x14ac:dyDescent="0.3">
      <c r="A3" s="6" t="s">
        <v>4</v>
      </c>
      <c r="B3" s="30"/>
      <c r="C3" s="30"/>
      <c r="F3" s="6" t="s">
        <v>5</v>
      </c>
      <c r="G3" s="24"/>
      <c r="H3" s="2"/>
    </row>
    <row r="4" spans="1:10" x14ac:dyDescent="0.3">
      <c r="A4" s="6" t="s">
        <v>6</v>
      </c>
      <c r="B4" s="30"/>
      <c r="C4" s="30"/>
      <c r="F4" s="7" t="s">
        <v>7</v>
      </c>
      <c r="G4" s="24"/>
      <c r="H4" s="2"/>
    </row>
    <row r="5" spans="1:10" x14ac:dyDescent="0.3">
      <c r="A5" s="6" t="s">
        <v>8</v>
      </c>
      <c r="B5" s="30"/>
      <c r="C5" s="30"/>
      <c r="F5" s="7" t="s">
        <v>9</v>
      </c>
      <c r="H5" s="20" t="str">
        <f>IF(H3="","",IF((H3*1.05)&lt;=H4,((H4-(H3*1.05))/H3),IF((H3*0.95)&gt;=H4,((H4-(H3*0.95))/H3),0)))</f>
        <v/>
      </c>
    </row>
    <row r="6" spans="1:10" x14ac:dyDescent="0.3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3">
      <c r="A7" s="8" t="s">
        <v>10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</row>
    <row r="8" spans="1:10" x14ac:dyDescent="0.3">
      <c r="A8" s="6" t="s">
        <v>17</v>
      </c>
      <c r="B8" s="6" t="s">
        <v>18</v>
      </c>
      <c r="C8" s="7" t="s">
        <v>19</v>
      </c>
      <c r="D8" s="2"/>
      <c r="E8" s="16">
        <v>0.65</v>
      </c>
      <c r="F8" s="3"/>
      <c r="G8" s="18">
        <f t="shared" ref="G8:G43" si="0">(D8*E8)*F8</f>
        <v>0</v>
      </c>
    </row>
    <row r="9" spans="1:10" x14ac:dyDescent="0.3">
      <c r="A9" s="6" t="s">
        <v>20</v>
      </c>
      <c r="B9" s="6" t="s">
        <v>21</v>
      </c>
      <c r="C9" s="7" t="s">
        <v>19</v>
      </c>
      <c r="D9" s="2"/>
      <c r="E9" s="16">
        <v>0.65</v>
      </c>
      <c r="F9" s="3"/>
      <c r="G9" s="18">
        <f t="shared" si="0"/>
        <v>0</v>
      </c>
    </row>
    <row r="10" spans="1:10" x14ac:dyDescent="0.3">
      <c r="A10" s="6" t="s">
        <v>22</v>
      </c>
      <c r="B10" s="6" t="s">
        <v>23</v>
      </c>
      <c r="C10" s="7" t="s">
        <v>19</v>
      </c>
      <c r="D10" s="2"/>
      <c r="E10" s="16">
        <v>0.65</v>
      </c>
      <c r="F10" s="3"/>
      <c r="G10" s="18">
        <f t="shared" si="0"/>
        <v>0</v>
      </c>
    </row>
    <row r="11" spans="1:10" x14ac:dyDescent="0.3">
      <c r="A11" s="6" t="s">
        <v>94</v>
      </c>
      <c r="B11" s="6" t="s">
        <v>95</v>
      </c>
      <c r="C11" s="12" t="s">
        <v>19</v>
      </c>
      <c r="D11" s="2"/>
      <c r="E11" s="16">
        <v>0.65</v>
      </c>
      <c r="F11" s="3"/>
      <c r="G11" s="18">
        <f t="shared" si="0"/>
        <v>0</v>
      </c>
    </row>
    <row r="12" spans="1:10" x14ac:dyDescent="0.3">
      <c r="A12" s="6" t="s">
        <v>97</v>
      </c>
      <c r="B12" s="6" t="s">
        <v>98</v>
      </c>
      <c r="C12" s="12" t="s">
        <v>19</v>
      </c>
      <c r="D12" s="2"/>
      <c r="E12" s="16">
        <v>0.65</v>
      </c>
      <c r="F12" s="3"/>
      <c r="G12" s="18">
        <f t="shared" si="0"/>
        <v>0</v>
      </c>
    </row>
    <row r="13" spans="1:10" x14ac:dyDescent="0.3">
      <c r="A13" s="6" t="s">
        <v>24</v>
      </c>
      <c r="B13" s="6" t="s">
        <v>25</v>
      </c>
      <c r="C13" s="7" t="s">
        <v>19</v>
      </c>
      <c r="D13" s="2"/>
      <c r="E13" s="16">
        <v>0.65</v>
      </c>
      <c r="F13" s="3"/>
      <c r="G13" s="18">
        <f t="shared" si="0"/>
        <v>0</v>
      </c>
    </row>
    <row r="14" spans="1:10" x14ac:dyDescent="0.3">
      <c r="A14" s="6" t="s">
        <v>26</v>
      </c>
      <c r="B14" s="6" t="s">
        <v>27</v>
      </c>
      <c r="C14" s="7" t="s">
        <v>19</v>
      </c>
      <c r="D14" s="2"/>
      <c r="E14" s="16">
        <v>0.65</v>
      </c>
      <c r="F14" s="3"/>
      <c r="G14" s="18">
        <f t="shared" si="0"/>
        <v>0</v>
      </c>
    </row>
    <row r="15" spans="1:10" x14ac:dyDescent="0.3">
      <c r="A15" s="6" t="s">
        <v>28</v>
      </c>
      <c r="B15" s="6" t="s">
        <v>29</v>
      </c>
      <c r="C15" s="7" t="s">
        <v>19</v>
      </c>
      <c r="D15" s="2"/>
      <c r="E15" s="16">
        <v>0.65</v>
      </c>
      <c r="F15" s="3"/>
      <c r="G15" s="18">
        <f t="shared" si="0"/>
        <v>0</v>
      </c>
    </row>
    <row r="16" spans="1:10" x14ac:dyDescent="0.3">
      <c r="A16" s="6" t="s">
        <v>30</v>
      </c>
      <c r="B16" s="6" t="s">
        <v>31</v>
      </c>
      <c r="C16" s="7" t="s">
        <v>32</v>
      </c>
      <c r="D16" s="2"/>
      <c r="E16" s="16">
        <v>0.65</v>
      </c>
      <c r="F16" s="3"/>
      <c r="G16" s="18">
        <f t="shared" si="0"/>
        <v>0</v>
      </c>
    </row>
    <row r="17" spans="1:7" x14ac:dyDescent="0.3">
      <c r="A17" s="6" t="s">
        <v>86</v>
      </c>
      <c r="B17" s="6" t="s">
        <v>89</v>
      </c>
      <c r="C17" s="7" t="s">
        <v>32</v>
      </c>
      <c r="D17" s="2"/>
      <c r="E17" s="16">
        <v>0.65</v>
      </c>
      <c r="F17" s="3"/>
      <c r="G17" s="18">
        <f t="shared" ref="G17:G19" si="1">(D17*E17)*F17</f>
        <v>0</v>
      </c>
    </row>
    <row r="18" spans="1:7" x14ac:dyDescent="0.3">
      <c r="A18" s="6" t="s">
        <v>87</v>
      </c>
      <c r="B18" s="6" t="s">
        <v>90</v>
      </c>
      <c r="C18" s="7" t="s">
        <v>32</v>
      </c>
      <c r="D18" s="2"/>
      <c r="E18" s="16">
        <v>0.65</v>
      </c>
      <c r="F18" s="3"/>
      <c r="G18" s="18">
        <f t="shared" si="1"/>
        <v>0</v>
      </c>
    </row>
    <row r="19" spans="1:7" x14ac:dyDescent="0.3">
      <c r="A19" s="6" t="s">
        <v>88</v>
      </c>
      <c r="B19" s="6" t="s">
        <v>91</v>
      </c>
      <c r="C19" s="7" t="s">
        <v>32</v>
      </c>
      <c r="D19" s="2"/>
      <c r="E19" s="16">
        <v>0.65</v>
      </c>
      <c r="F19" s="3"/>
      <c r="G19" s="18">
        <f t="shared" si="1"/>
        <v>0</v>
      </c>
    </row>
    <row r="20" spans="1:7" x14ac:dyDescent="0.3">
      <c r="A20" s="6" t="s">
        <v>33</v>
      </c>
      <c r="B20" s="9" t="s">
        <v>34</v>
      </c>
      <c r="C20" s="7" t="s">
        <v>32</v>
      </c>
      <c r="D20" s="2"/>
      <c r="E20" s="16">
        <v>0.65</v>
      </c>
      <c r="F20" s="3"/>
      <c r="G20" s="18">
        <f t="shared" si="0"/>
        <v>0</v>
      </c>
    </row>
    <row r="21" spans="1:7" x14ac:dyDescent="0.3">
      <c r="A21" s="6" t="s">
        <v>35</v>
      </c>
      <c r="B21" s="6" t="s">
        <v>36</v>
      </c>
      <c r="C21" s="7" t="s">
        <v>32</v>
      </c>
      <c r="D21" s="2"/>
      <c r="E21" s="16">
        <v>0.65</v>
      </c>
      <c r="F21" s="3"/>
      <c r="G21" s="18">
        <f t="shared" si="0"/>
        <v>0</v>
      </c>
    </row>
    <row r="22" spans="1:7" x14ac:dyDescent="0.3">
      <c r="A22" s="6" t="s">
        <v>37</v>
      </c>
      <c r="B22" s="6" t="s">
        <v>38</v>
      </c>
      <c r="C22" s="7" t="s">
        <v>32</v>
      </c>
      <c r="D22" s="2"/>
      <c r="E22" s="16">
        <v>0.65</v>
      </c>
      <c r="F22" s="3"/>
      <c r="G22" s="18">
        <f t="shared" si="0"/>
        <v>0</v>
      </c>
    </row>
    <row r="23" spans="1:7" x14ac:dyDescent="0.3">
      <c r="A23" s="6" t="s">
        <v>39</v>
      </c>
      <c r="B23" s="6" t="s">
        <v>40</v>
      </c>
      <c r="C23" s="7" t="s">
        <v>32</v>
      </c>
      <c r="D23" s="2"/>
      <c r="E23" s="16">
        <v>0.65</v>
      </c>
      <c r="F23" s="3"/>
      <c r="G23" s="18">
        <f t="shared" si="0"/>
        <v>0</v>
      </c>
    </row>
    <row r="24" spans="1:7" x14ac:dyDescent="0.3">
      <c r="A24" s="6" t="s">
        <v>41</v>
      </c>
      <c r="B24" s="6" t="s">
        <v>42</v>
      </c>
      <c r="C24" s="7" t="s">
        <v>32</v>
      </c>
      <c r="D24" s="2"/>
      <c r="E24" s="16">
        <v>0.65</v>
      </c>
      <c r="F24" s="3"/>
      <c r="G24" s="18">
        <f t="shared" si="0"/>
        <v>0</v>
      </c>
    </row>
    <row r="25" spans="1:7" x14ac:dyDescent="0.3">
      <c r="A25" s="6" t="s">
        <v>43</v>
      </c>
      <c r="B25" s="6" t="s">
        <v>44</v>
      </c>
      <c r="C25" s="7" t="s">
        <v>32</v>
      </c>
      <c r="D25" s="2"/>
      <c r="E25" s="16">
        <v>0.65</v>
      </c>
      <c r="F25" s="3"/>
      <c r="G25" s="18">
        <f t="shared" si="0"/>
        <v>0</v>
      </c>
    </row>
    <row r="26" spans="1:7" x14ac:dyDescent="0.3">
      <c r="A26" s="6" t="s">
        <v>45</v>
      </c>
      <c r="B26" s="6" t="s">
        <v>46</v>
      </c>
      <c r="C26" s="7" t="s">
        <v>32</v>
      </c>
      <c r="D26" s="2"/>
      <c r="E26" s="16">
        <v>0.65</v>
      </c>
      <c r="F26" s="3"/>
      <c r="G26" s="18">
        <f t="shared" si="0"/>
        <v>0</v>
      </c>
    </row>
    <row r="27" spans="1:7" x14ac:dyDescent="0.3">
      <c r="A27" s="6" t="s">
        <v>47</v>
      </c>
      <c r="B27" s="6" t="s">
        <v>48</v>
      </c>
      <c r="C27" s="7" t="s">
        <v>32</v>
      </c>
      <c r="D27" s="2"/>
      <c r="E27" s="16">
        <v>0.65</v>
      </c>
      <c r="F27" s="3"/>
      <c r="G27" s="18">
        <f t="shared" si="0"/>
        <v>0</v>
      </c>
    </row>
    <row r="28" spans="1:7" x14ac:dyDescent="0.3">
      <c r="A28" s="6" t="s">
        <v>49</v>
      </c>
      <c r="B28" s="6" t="s">
        <v>50</v>
      </c>
      <c r="C28" s="7" t="s">
        <v>32</v>
      </c>
      <c r="D28" s="2"/>
      <c r="E28" s="16">
        <v>0.65</v>
      </c>
      <c r="F28" s="3"/>
      <c r="G28" s="18">
        <f t="shared" si="0"/>
        <v>0</v>
      </c>
    </row>
    <row r="29" spans="1:7" x14ac:dyDescent="0.3">
      <c r="A29" s="6" t="s">
        <v>51</v>
      </c>
      <c r="B29" s="6" t="s">
        <v>52</v>
      </c>
      <c r="C29" s="7" t="s">
        <v>32</v>
      </c>
      <c r="D29" s="2"/>
      <c r="E29" s="16">
        <v>0.65</v>
      </c>
      <c r="F29" s="3"/>
      <c r="G29" s="18">
        <f t="shared" si="0"/>
        <v>0</v>
      </c>
    </row>
    <row r="30" spans="1:7" x14ac:dyDescent="0.3">
      <c r="A30" s="6" t="s">
        <v>53</v>
      </c>
      <c r="B30" s="6" t="s">
        <v>54</v>
      </c>
      <c r="C30" s="7" t="s">
        <v>32</v>
      </c>
      <c r="D30" s="2"/>
      <c r="E30" s="16">
        <v>0.65</v>
      </c>
      <c r="F30" s="3"/>
      <c r="G30" s="18">
        <f t="shared" si="0"/>
        <v>0</v>
      </c>
    </row>
    <row r="31" spans="1:7" x14ac:dyDescent="0.3">
      <c r="A31" s="6" t="s">
        <v>55</v>
      </c>
      <c r="B31" s="6" t="s">
        <v>56</v>
      </c>
      <c r="C31" s="7" t="s">
        <v>32</v>
      </c>
      <c r="D31" s="2"/>
      <c r="E31" s="16">
        <v>0.65</v>
      </c>
      <c r="F31" s="3"/>
      <c r="G31" s="18">
        <f t="shared" si="0"/>
        <v>0</v>
      </c>
    </row>
    <row r="32" spans="1:7" x14ac:dyDescent="0.3">
      <c r="A32" s="6" t="s">
        <v>57</v>
      </c>
      <c r="B32" s="6" t="s">
        <v>58</v>
      </c>
      <c r="C32" s="7" t="s">
        <v>32</v>
      </c>
      <c r="D32" s="2"/>
      <c r="E32" s="16">
        <v>0.65</v>
      </c>
      <c r="F32" s="3"/>
      <c r="G32" s="18">
        <f t="shared" si="0"/>
        <v>0</v>
      </c>
    </row>
    <row r="33" spans="1:8" x14ac:dyDescent="0.3">
      <c r="A33" s="6" t="s">
        <v>59</v>
      </c>
      <c r="B33" s="6" t="s">
        <v>60</v>
      </c>
      <c r="C33" s="7" t="s">
        <v>32</v>
      </c>
      <c r="D33" s="2"/>
      <c r="E33" s="16">
        <v>0.65</v>
      </c>
      <c r="F33" s="3"/>
      <c r="G33" s="18">
        <f t="shared" si="0"/>
        <v>0</v>
      </c>
    </row>
    <row r="34" spans="1:8" x14ac:dyDescent="0.3">
      <c r="A34" s="6" t="s">
        <v>61</v>
      </c>
      <c r="B34" s="6" t="s">
        <v>62</v>
      </c>
      <c r="C34" s="7" t="s">
        <v>32</v>
      </c>
      <c r="D34" s="2"/>
      <c r="E34" s="16">
        <v>0.65</v>
      </c>
      <c r="F34" s="3"/>
      <c r="G34" s="18">
        <f t="shared" si="0"/>
        <v>0</v>
      </c>
    </row>
    <row r="35" spans="1:8" x14ac:dyDescent="0.3">
      <c r="A35" s="6" t="s">
        <v>63</v>
      </c>
      <c r="B35" s="6" t="s">
        <v>64</v>
      </c>
      <c r="C35" s="7" t="s">
        <v>32</v>
      </c>
      <c r="D35" s="2"/>
      <c r="E35" s="16">
        <v>0.65</v>
      </c>
      <c r="F35" s="3"/>
      <c r="G35" s="18">
        <f t="shared" si="0"/>
        <v>0</v>
      </c>
    </row>
    <row r="36" spans="1:8" x14ac:dyDescent="0.3">
      <c r="A36" s="6" t="s">
        <v>65</v>
      </c>
      <c r="B36" s="6" t="s">
        <v>66</v>
      </c>
      <c r="C36" s="7" t="s">
        <v>32</v>
      </c>
      <c r="D36" s="2"/>
      <c r="E36" s="16">
        <v>0.65</v>
      </c>
      <c r="F36" s="3"/>
      <c r="G36" s="18">
        <f t="shared" si="0"/>
        <v>0</v>
      </c>
    </row>
    <row r="37" spans="1:8" x14ac:dyDescent="0.3">
      <c r="A37" s="6" t="s">
        <v>67</v>
      </c>
      <c r="B37" s="6" t="s">
        <v>68</v>
      </c>
      <c r="C37" s="7" t="s">
        <v>32</v>
      </c>
      <c r="D37" s="2"/>
      <c r="E37" s="16">
        <v>0.65</v>
      </c>
      <c r="F37" s="3"/>
      <c r="G37" s="18">
        <f t="shared" si="0"/>
        <v>0</v>
      </c>
    </row>
    <row r="38" spans="1:8" x14ac:dyDescent="0.3">
      <c r="A38" s="6" t="s">
        <v>69</v>
      </c>
      <c r="B38" s="6" t="s">
        <v>70</v>
      </c>
      <c r="C38" s="7" t="s">
        <v>32</v>
      </c>
      <c r="D38" s="2"/>
      <c r="E38" s="16">
        <v>0.65</v>
      </c>
      <c r="F38" s="3"/>
      <c r="G38" s="18">
        <f t="shared" si="0"/>
        <v>0</v>
      </c>
    </row>
    <row r="39" spans="1:8" x14ac:dyDescent="0.3">
      <c r="A39" s="10" t="s">
        <v>71</v>
      </c>
      <c r="B39" s="11" t="s">
        <v>72</v>
      </c>
      <c r="C39" s="12" t="s">
        <v>32</v>
      </c>
      <c r="D39" s="2"/>
      <c r="E39" s="16">
        <v>0.65</v>
      </c>
      <c r="F39" s="3"/>
      <c r="G39" s="18">
        <f t="shared" si="0"/>
        <v>0</v>
      </c>
    </row>
    <row r="40" spans="1:8" x14ac:dyDescent="0.3">
      <c r="A40" s="10" t="s">
        <v>73</v>
      </c>
      <c r="B40" s="11" t="s">
        <v>74</v>
      </c>
      <c r="C40" s="12" t="s">
        <v>32</v>
      </c>
      <c r="D40" s="2"/>
      <c r="E40" s="16">
        <v>0.65</v>
      </c>
      <c r="F40" s="3"/>
      <c r="G40" s="18">
        <f t="shared" si="0"/>
        <v>0</v>
      </c>
    </row>
    <row r="41" spans="1:8" x14ac:dyDescent="0.3">
      <c r="A41" s="10" t="s">
        <v>75</v>
      </c>
      <c r="B41" s="11" t="s">
        <v>76</v>
      </c>
      <c r="C41" s="12" t="s">
        <v>32</v>
      </c>
      <c r="D41" s="2"/>
      <c r="E41" s="16">
        <v>0.65</v>
      </c>
      <c r="F41" s="3"/>
      <c r="G41" s="18">
        <f t="shared" si="0"/>
        <v>0</v>
      </c>
    </row>
    <row r="42" spans="1:8" x14ac:dyDescent="0.3">
      <c r="A42" s="10" t="s">
        <v>77</v>
      </c>
      <c r="B42" s="7" t="s">
        <v>78</v>
      </c>
      <c r="C42" s="12" t="s">
        <v>32</v>
      </c>
      <c r="D42" s="2"/>
      <c r="E42" s="16">
        <v>0.65</v>
      </c>
      <c r="F42" s="3"/>
      <c r="G42" s="18">
        <f t="shared" si="0"/>
        <v>0</v>
      </c>
    </row>
    <row r="43" spans="1:8" ht="15" thickBot="1" x14ac:dyDescent="0.35">
      <c r="A43" s="13" t="s">
        <v>79</v>
      </c>
      <c r="B43" s="14" t="s">
        <v>80</v>
      </c>
      <c r="C43" s="15" t="s">
        <v>32</v>
      </c>
      <c r="D43" s="4"/>
      <c r="E43" s="17">
        <v>0.65</v>
      </c>
      <c r="F43" s="5"/>
      <c r="G43" s="19">
        <f t="shared" si="0"/>
        <v>0</v>
      </c>
    </row>
    <row r="44" spans="1:8" ht="15" thickTop="1" x14ac:dyDescent="0.3">
      <c r="E44" s="32" t="s">
        <v>81</v>
      </c>
      <c r="F44" s="32"/>
      <c r="G44" s="21">
        <f>SUM(G8:G43)</f>
        <v>0</v>
      </c>
    </row>
    <row r="45" spans="1:8" x14ac:dyDescent="0.3">
      <c r="E45" s="33" t="s">
        <v>9</v>
      </c>
      <c r="F45" s="33"/>
      <c r="G45" s="20" t="str">
        <f>H5</f>
        <v/>
      </c>
    </row>
    <row r="46" spans="1:8" x14ac:dyDescent="0.3">
      <c r="E46" s="33" t="s">
        <v>82</v>
      </c>
      <c r="F46" s="33"/>
      <c r="G46" s="22" t="str">
        <f>IF(G45="","",G44*G45)</f>
        <v/>
      </c>
    </row>
    <row r="47" spans="1:8" ht="15" customHeight="1" x14ac:dyDescent="0.3">
      <c r="B47" s="31" t="s">
        <v>83</v>
      </c>
      <c r="C47" s="31"/>
      <c r="H47" s="25"/>
    </row>
    <row r="48" spans="1:8" x14ac:dyDescent="0.3">
      <c r="B48" s="31"/>
      <c r="C48" s="31"/>
      <c r="G48" s="26"/>
    </row>
    <row r="52" spans="1:9" x14ac:dyDescent="0.3">
      <c r="I52" s="26"/>
    </row>
    <row r="53" spans="1:9" x14ac:dyDescent="0.3">
      <c r="I53" s="26"/>
    </row>
    <row r="57" spans="1:9" x14ac:dyDescent="0.3">
      <c r="A57" s="7" t="s">
        <v>84</v>
      </c>
    </row>
    <row r="58" spans="1:9" x14ac:dyDescent="0.3">
      <c r="A58" s="7" t="s">
        <v>85</v>
      </c>
    </row>
    <row r="59" spans="1:9" x14ac:dyDescent="0.3">
      <c r="A59" s="1" t="s">
        <v>92</v>
      </c>
    </row>
    <row r="60" spans="1:9" x14ac:dyDescent="0.3">
      <c r="A60" s="1" t="s">
        <v>93</v>
      </c>
    </row>
    <row r="61" spans="1:9" x14ac:dyDescent="0.3">
      <c r="A61" s="1" t="s">
        <v>96</v>
      </c>
    </row>
  </sheetData>
  <sheetProtection algorithmName="SHA-512" hashValue="96EhLl/06ivmrGkKK8Z09UCio/b175c0OnVxMv4WMhJSLyGb/971IOhJpaDnU1I9iWj4QXkZF3rYSzNVxQOdHQ==" saltValue="L9Ay2XMOzBGdgA2EhTBoBQ==" spinCount="100000" sheet="1" objects="1" scenarios="1"/>
  <mergeCells count="9">
    <mergeCell ref="A1:J1"/>
    <mergeCell ref="B2:C2"/>
    <mergeCell ref="B3:C3"/>
    <mergeCell ref="B5:C5"/>
    <mergeCell ref="B47:C48"/>
    <mergeCell ref="E44:F44"/>
    <mergeCell ref="E45:F45"/>
    <mergeCell ref="E46:F46"/>
    <mergeCell ref="B4:C4"/>
  </mergeCells>
  <phoneticPr fontId="2" type="noConversion"/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29276-0242-43fd-ae1c-9005d8cb82af">
      <Terms xmlns="http://schemas.microsoft.com/office/infopath/2007/PartnerControls"/>
    </lcf76f155ced4ddcb4097134ff3c332f>
    <TaxCatchAll xmlns="b143206f-a859-4af7-99ad-262ed23c3b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555DB38865B045BE19001546CCBA5A" ma:contentTypeVersion="13" ma:contentTypeDescription="Create a new document." ma:contentTypeScope="" ma:versionID="cc693a52efb775698f76aca83b163bd1">
  <xsd:schema xmlns:xsd="http://www.w3.org/2001/XMLSchema" xmlns:xs="http://www.w3.org/2001/XMLSchema" xmlns:p="http://schemas.microsoft.com/office/2006/metadata/properties" xmlns:ns2="3e229276-0242-43fd-ae1c-9005d8cb82af" xmlns:ns3="b143206f-a859-4af7-99ad-262ed23c3b3a" targetNamespace="http://schemas.microsoft.com/office/2006/metadata/properties" ma:root="true" ma:fieldsID="7aeefde8ba079d3d7a3594788ea5cd79" ns2:_="" ns3:_="">
    <xsd:import namespace="3e229276-0242-43fd-ae1c-9005d8cb82af"/>
    <xsd:import namespace="b143206f-a859-4af7-99ad-262ed23c3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29276-0242-43fd-ae1c-9005d8cb8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3206f-a859-4af7-99ad-262ed23c3b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264c0d-e837-4dd6-9f26-cb0cc181bed9}" ma:internalName="TaxCatchAll" ma:showField="CatchAllData" ma:web="b143206f-a859-4af7-99ad-262ed23c3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D9B5BD-EBB2-41BC-9AA2-7536E27FA4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51589A-C941-4F86-B14C-9E332B0F136F}">
  <ds:schemaRefs>
    <ds:schemaRef ds:uri="http://schemas.openxmlformats.org/package/2006/metadata/core-properties"/>
    <ds:schemaRef ds:uri="3e229276-0242-43fd-ae1c-9005d8cb82af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b143206f-a859-4af7-99ad-262ed23c3b3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99D114-CF61-45DC-85B2-D38EB894E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29276-0242-43fd-ae1c-9005d8cb82af"/>
    <ds:schemaRef ds:uri="b143206f-a859-4af7-99ad-262ed23c3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Certification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Carlquist, Taylor</dc:creator>
  <cp:keywords/>
  <dc:description/>
  <cp:lastModifiedBy>Carlquist, Taylor</cp:lastModifiedBy>
  <cp:revision/>
  <dcterms:created xsi:type="dcterms:W3CDTF">2021-12-08T18:13:15Z</dcterms:created>
  <dcterms:modified xsi:type="dcterms:W3CDTF">2022-08-29T11:53:03Z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0x01010057555DB38865B045BE19001546CCBA5A</vt:lpwstr>
  </property>
  <property fmtid="{D5CDD505-2E9C-101B-9397-08002B2CF9AE}" pid="3" name="MediaServiceImageTags">
    <vt:lpwstr/>
  </property>
</Properties>
</file>