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ADF7F20D-7692-4673-A14B-210C1EF31C94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definedNames>
    <definedName name="_xlnm._FilterDatabase" localSheetId="0" hidden="1">Certification!$E$7:$E$28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" l="1"/>
  <c r="G21" i="9"/>
  <c r="G22" i="9"/>
  <c r="G23" i="9"/>
  <c r="G24" i="9"/>
  <c r="G25" i="9"/>
  <c r="G26" i="9"/>
  <c r="G27" i="9"/>
  <c r="G28" i="9"/>
  <c r="G8" i="9" l="1"/>
  <c r="G9" i="9"/>
  <c r="G10" i="9"/>
  <c r="G11" i="9"/>
  <c r="G12" i="9"/>
  <c r="G13" i="9"/>
  <c r="G14" i="9"/>
  <c r="G15" i="9"/>
  <c r="G16" i="9"/>
  <c r="G17" i="9"/>
  <c r="G18" i="9"/>
  <c r="G19" i="9"/>
  <c r="G29" i="9" l="1"/>
  <c r="H5" i="9" l="1"/>
  <c r="G30" i="9" s="1"/>
  <c r="G31" i="9" s="1"/>
</calcChain>
</file>

<file path=xl/sharedStrings.xml><?xml version="1.0" encoding="utf-8"?>
<sst xmlns="http://schemas.openxmlformats.org/spreadsheetml/2006/main" count="85" uniqueCount="64">
  <si>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</si>
  <si>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</si>
  <si>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</si>
  <si>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</si>
  <si>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</si>
  <si>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</si>
  <si>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</si>
  <si>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</si>
  <si>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</si>
  <si>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</si>
  <si>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</si>
  <si>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</si>
  <si>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</si>
  <si>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Bid Unit Price</t>
  </si>
  <si>
    <t>Material Cost</t>
  </si>
  <si>
    <t>Total (material cost)</t>
  </si>
  <si>
    <t>Monthly Monetary Amount</t>
  </si>
  <si>
    <t>Updates:</t>
  </si>
  <si>
    <t xml:space="preserve">I certify that, based on my personal knowledge and well-founded belief following my own reasonable investigation, quantities represented by this Certification are true and correct.	</t>
  </si>
  <si>
    <t>Final Factor</t>
  </si>
  <si>
    <t>LF</t>
  </si>
  <si>
    <t>0460 71  1</t>
  </si>
  <si>
    <t>METAL TRAFFIC RAILING, THRIE BEAM RETROFIT</t>
  </si>
  <si>
    <t>0460 71  2</t>
  </si>
  <si>
    <t>METAL TRAFFIC RAILING, STEEL POST AND RAIL</t>
  </si>
  <si>
    <t>0460 71  4</t>
  </si>
  <si>
    <t>METAL TRAFFIC RAILING, RECTANGULAR TUBE RETROFIT</t>
  </si>
  <si>
    <t>0515  1  1</t>
  </si>
  <si>
    <t>PIPE HANDRAIL - GUIDERAIL, STEEL</t>
  </si>
  <si>
    <t>0515  2211</t>
  </si>
  <si>
    <t>PEDESTRIAN / BICYCLE RAILING, STEEL, 42" TYPE 1</t>
  </si>
  <si>
    <t>0515  2212</t>
  </si>
  <si>
    <t>PEDESTRIAN / BICYCLE RAILING, STEEL, 42" TYPE 2</t>
  </si>
  <si>
    <t>0515  2213</t>
  </si>
  <si>
    <t>PEDESTRIAN / BICYCLE RAILING, STEEL, 42" TYPE 3</t>
  </si>
  <si>
    <t>0515  2215</t>
  </si>
  <si>
    <t>PEDESTRIAN / BICYCLE RAILING, STEEL, 42" TYPE 5</t>
  </si>
  <si>
    <t>0515  2221</t>
  </si>
  <si>
    <t>PEDESTRIAN/ BICYCLE RAILING, STEEL ONLY,54" TYPE 1</t>
  </si>
  <si>
    <t>0515  2231</t>
  </si>
  <si>
    <t>PEDESTRIAN/ BICYCLE RAILING, STEEL ONLY,48" TYPE 1</t>
  </si>
  <si>
    <t>0515  2252</t>
  </si>
  <si>
    <t>PEDESTRIAN/ BICYCLE RAILING, STEEL, CUSTOM PANEL- BRICKELL AVE PROJECT 436527-1-52-01</t>
  </si>
  <si>
    <t>0515  2253</t>
  </si>
  <si>
    <t>PEDESTRIAN/ BICYCLE RAILING, STEEL, CUSTOM PANEL, PROJECT 411423-1-52-01</t>
  </si>
  <si>
    <t>FENCING- PEDESTRIAN BARRIER P1- 4' STEEL LOOP FENCE</t>
  </si>
  <si>
    <t>FENCING- PEDESTRIAN BARRIER, PROJECT 430949-1-52-02</t>
  </si>
  <si>
    <t>FENCING- PEDESTRIAN BARRIER, FURNISH AND INSTALL 4', PROJECT 433455-1-52-01</t>
  </si>
  <si>
    <t>FENCING- PEDESTRIAN BARRIER, FURNISH AND INSTALL 8', PROJECT 433455-1-52-01</t>
  </si>
  <si>
    <t>FENCING- PEDESTRIAN BARRIER, FURNISH AND INSTALL, PROJECT 437873-1-52-01</t>
  </si>
  <si>
    <t>FENCING- PEDESTRIAN BARRIER, P1 STEEL LOOP, PROJECT 436558-1-52-01</t>
  </si>
  <si>
    <t>FENCING- PEDESTRIAN BARRIER, P1 STEEL LOOP, PROJECT 435781-2-52-01</t>
  </si>
  <si>
    <t>FENCING- PEDESTRIAN BARRIER, P1 STEEL LOOP, PROJECT 443769-1-52-01</t>
  </si>
  <si>
    <t>FENCING- PEDESTRIAN BARRIER, REPAIR &amp; REPLACE P1 STEEL LOOP, PROJECT 233935-7-72-01</t>
  </si>
  <si>
    <t>0914550 10</t>
  </si>
  <si>
    <t>0914550 11</t>
  </si>
  <si>
    <t>0914550 12</t>
  </si>
  <si>
    <t>0914550 13</t>
  </si>
  <si>
    <t>0914550 14</t>
  </si>
  <si>
    <t>0914550 15</t>
  </si>
  <si>
    <t>0914550 16</t>
  </si>
  <si>
    <t>0914550 18</t>
  </si>
  <si>
    <t xml:space="preserve">0914550 1 </t>
  </si>
  <si>
    <t>Steel (Handrails) Price Adjustment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</si>
</sst>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.00"/>
    <numFmt numFmtId="166" formatCode="&quot;$&quot;#,##0.0000"/>
    <numFmt numFmtId="167" formatCode="[$-409]mmm\-yy;@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164" fontId="0" fillId="0" borderId="1" xfId="0" applyNumberFormat="1" applyBorder="1" applyProtection="1"/>
    <xf numFmtId="165" fontId="0" fillId="0" borderId="3" xfId="0" applyNumberFormat="1" applyBorder="1" applyProtection="1"/>
    <xf numFmtId="166" fontId="0" fillId="0" borderId="1" xfId="0" applyNumberFormat="1" applyBorder="1" applyProtection="1"/>
    <xf numFmtId="0" fontId="0" fillId="3" borderId="0" xfId="0" applyFill="1" applyProtection="1"/>
    <xf numFmtId="167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165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 applyProtection="1">
      <alignment wrapText="1"/>
    </xf>
    <xf numFmtId="0" fontId="0" fillId="0" borderId="7" xfId="0" applyBorder="1" applyProtection="1">
      <protection locked="0"/>
    </xf>
    <xf numFmtId="0" fontId="0" fillId="0" borderId="7" xfId="0" applyBorder="1" applyAlignment="1">
      <alignment vertical="top" wrapText="1"/>
    </xf>
    <xf numFmtId="0" fontId="0" fillId="2" borderId="7" xfId="0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>
      <alignment vertical="top" wrapText="1"/>
    </xf>
    <xf numFmtId="0" fontId="2" fillId="2" borderId="6" xfId="0" applyFont="1" applyFill="1" applyBorder="1" applyProtection="1">
      <protection locked="0"/>
    </xf>
    <xf numFmtId="165" fontId="2" fillId="2" borderId="6" xfId="0" applyNumberFormat="1" applyFont="1" applyFill="1" applyBorder="1" applyProtection="1">
      <protection locked="0"/>
    </xf>
    <xf numFmtId="2" fontId="0" fillId="0" borderId="6" xfId="0" applyNumberFormat="1" applyBorder="1" applyAlignment="1" applyProtection="1">
      <alignment wrapText="1"/>
    </xf>
    <xf numFmtId="0" fontId="0" fillId="3" borderId="2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sheetPr>
    <pageSetUpPr fitToPage="1"/>
  </sheetPr>
  <dimension ref="A1:I44"/>
  <sheetViews>
    <sheetView tabSelected="1" workbookViewId="0">
      <pane xSplit="8" ySplit="7" topLeftCell="I8" activePane="bottomRight" state="frozen"/>
      <selection pane="topRight" activeCell="L1" sqref="L1"/>
      <selection pane="bottomLeft" activeCell="A14" sqref="A14"/>
      <selection pane="bottomRight" activeCell="B9" sqref="B9"/>
    </sheetView>
  </sheetViews>
  <sheetFormatPr defaultColWidth="8.85546875" defaultRowHeight="15" x14ac:dyDescent="0.25"/>
  <cols>
    <col min="1" max="1" width="18.7109375" style="1" bestFit="1" customWidth="1"/>
    <col min="2" max="2" width="109.425781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16384" width="8.85546875" style="1"/>
  </cols>
  <sheetData>
    <row r="1" spans="1:8" ht="24" customHeight="1" x14ac:dyDescent="0.25">
      <c r="A1" s="27" t="s">
        <v>63</v>
      </c>
      <c r="B1" s="28"/>
      <c r="C1" s="28"/>
      <c r="D1" s="28"/>
      <c r="E1" s="28"/>
      <c r="F1" s="28"/>
      <c r="G1" s="28"/>
      <c r="H1" s="28"/>
    </row>
    <row r="2" spans="1:8" x14ac:dyDescent="0.25">
      <c r="A2" s="4" t="s">
        <v>0</v>
      </c>
      <c r="B2" s="29"/>
      <c r="C2" s="29"/>
      <c r="F2" s="5"/>
      <c r="G2" s="5" t="s">
        <v>1</v>
      </c>
      <c r="H2" s="5" t="s">
        <v>2</v>
      </c>
    </row>
    <row r="3" spans="1:8" x14ac:dyDescent="0.25">
      <c r="A3" s="4" t="s">
        <v>3</v>
      </c>
      <c r="B3" s="30"/>
      <c r="C3" s="30"/>
      <c r="F3" s="4" t="s">
        <v>4</v>
      </c>
      <c r="G3" s="11"/>
      <c r="H3" s="2"/>
    </row>
    <row r="4" spans="1:8" x14ac:dyDescent="0.25">
      <c r="A4" s="4" t="s">
        <v>5</v>
      </c>
      <c r="B4" s="30"/>
      <c r="C4" s="30"/>
      <c r="F4" s="5" t="s">
        <v>6</v>
      </c>
      <c r="G4" s="11"/>
      <c r="H4" s="2"/>
    </row>
    <row r="5" spans="1:8" x14ac:dyDescent="0.25">
      <c r="A5" s="4" t="s">
        <v>7</v>
      </c>
      <c r="B5" s="30"/>
      <c r="C5" s="30"/>
      <c r="F5" s="5" t="s">
        <v>8</v>
      </c>
      <c r="H5" s="7" t="str">
        <f>IF(H3="","",IF((H3*1.05)&lt;=H4,((H4-(H3*1.05))/H3),IF((H3*0.95)&gt;=H4,((H4-(H3*0.95))/H3),0)))</f>
        <v/>
      </c>
    </row>
    <row r="6" spans="1:8" x14ac:dyDescent="0.25">
      <c r="A6" s="10"/>
      <c r="B6" s="10"/>
      <c r="C6" s="10"/>
      <c r="D6" s="10"/>
      <c r="E6" s="10"/>
      <c r="F6" s="10"/>
      <c r="G6" s="10"/>
      <c r="H6" s="10"/>
    </row>
    <row r="7" spans="1:8" ht="30" x14ac:dyDescent="0.25">
      <c r="A7" s="6" t="s">
        <v>9</v>
      </c>
      <c r="B7" s="6" t="s">
        <v>10</v>
      </c>
      <c r="C7" s="6" t="s">
        <v>11</v>
      </c>
      <c r="D7" s="6" t="s">
        <v>12</v>
      </c>
      <c r="E7" s="6" t="s">
        <v>19</v>
      </c>
      <c r="F7" s="6" t="s">
        <v>13</v>
      </c>
      <c r="G7" s="6" t="s">
        <v>14</v>
      </c>
    </row>
    <row r="8" spans="1:8" x14ac:dyDescent="0.25">
      <c r="A8" s="15" t="s">
        <v>21</v>
      </c>
      <c r="B8" s="15" t="s">
        <v>22</v>
      </c>
      <c r="C8" s="15" t="s">
        <v>20</v>
      </c>
      <c r="D8" s="2"/>
      <c r="E8" s="16">
        <v>0.65</v>
      </c>
      <c r="F8" s="3"/>
      <c r="G8" s="14">
        <f t="shared" ref="G8:G28" si="0">D8*E8*F8</f>
        <v>0</v>
      </c>
    </row>
    <row r="9" spans="1:8" x14ac:dyDescent="0.25">
      <c r="A9" s="15" t="s">
        <v>23</v>
      </c>
      <c r="B9" s="15" t="s">
        <v>24</v>
      </c>
      <c r="C9" s="15" t="s">
        <v>20</v>
      </c>
      <c r="D9" s="2"/>
      <c r="E9" s="16">
        <v>0.65</v>
      </c>
      <c r="F9" s="3"/>
      <c r="G9" s="14">
        <f t="shared" si="0"/>
        <v>0</v>
      </c>
    </row>
    <row r="10" spans="1:8" x14ac:dyDescent="0.25">
      <c r="A10" s="15" t="s">
        <v>25</v>
      </c>
      <c r="B10" s="15" t="s">
        <v>26</v>
      </c>
      <c r="C10" s="15" t="s">
        <v>20</v>
      </c>
      <c r="D10" s="2"/>
      <c r="E10" s="16">
        <v>0.65</v>
      </c>
      <c r="F10" s="3"/>
      <c r="G10" s="14">
        <f t="shared" si="0"/>
        <v>0</v>
      </c>
    </row>
    <row r="11" spans="1:8" x14ac:dyDescent="0.25">
      <c r="A11" s="15" t="s">
        <v>27</v>
      </c>
      <c r="B11" s="15" t="s">
        <v>28</v>
      </c>
      <c r="C11" s="15" t="s">
        <v>20</v>
      </c>
      <c r="D11" s="2"/>
      <c r="E11" s="16">
        <v>0.65</v>
      </c>
      <c r="F11" s="3"/>
      <c r="G11" s="14">
        <f t="shared" si="0"/>
        <v>0</v>
      </c>
    </row>
    <row r="12" spans="1:8" x14ac:dyDescent="0.25">
      <c r="A12" s="15" t="s">
        <v>29</v>
      </c>
      <c r="B12" s="15" t="s">
        <v>30</v>
      </c>
      <c r="C12" s="15" t="s">
        <v>20</v>
      </c>
      <c r="D12" s="2"/>
      <c r="E12" s="16">
        <v>0.65</v>
      </c>
      <c r="F12" s="3"/>
      <c r="G12" s="14">
        <f t="shared" si="0"/>
        <v>0</v>
      </c>
    </row>
    <row r="13" spans="1:8" x14ac:dyDescent="0.25">
      <c r="A13" s="15" t="s">
        <v>31</v>
      </c>
      <c r="B13" s="15" t="s">
        <v>32</v>
      </c>
      <c r="C13" s="15" t="s">
        <v>20</v>
      </c>
      <c r="D13" s="2"/>
      <c r="E13" s="16">
        <v>0.65</v>
      </c>
      <c r="F13" s="3"/>
      <c r="G13" s="14">
        <f t="shared" si="0"/>
        <v>0</v>
      </c>
    </row>
    <row r="14" spans="1:8" x14ac:dyDescent="0.25">
      <c r="A14" s="15" t="s">
        <v>33</v>
      </c>
      <c r="B14" s="15" t="s">
        <v>34</v>
      </c>
      <c r="C14" s="15" t="s">
        <v>20</v>
      </c>
      <c r="D14" s="2"/>
      <c r="E14" s="16">
        <v>0.65</v>
      </c>
      <c r="F14" s="3"/>
      <c r="G14" s="14">
        <f t="shared" si="0"/>
        <v>0</v>
      </c>
    </row>
    <row r="15" spans="1:8" x14ac:dyDescent="0.25">
      <c r="A15" s="15" t="s">
        <v>35</v>
      </c>
      <c r="B15" s="15" t="s">
        <v>36</v>
      </c>
      <c r="C15" s="15" t="s">
        <v>20</v>
      </c>
      <c r="D15" s="2"/>
      <c r="E15" s="16">
        <v>0.65</v>
      </c>
      <c r="F15" s="3"/>
      <c r="G15" s="14">
        <f t="shared" si="0"/>
        <v>0</v>
      </c>
    </row>
    <row r="16" spans="1:8" x14ac:dyDescent="0.25">
      <c r="A16" s="15" t="s">
        <v>37</v>
      </c>
      <c r="B16" s="15" t="s">
        <v>38</v>
      </c>
      <c r="C16" s="15" t="s">
        <v>20</v>
      </c>
      <c r="D16" s="2"/>
      <c r="E16" s="16">
        <v>0.65</v>
      </c>
      <c r="F16" s="3"/>
      <c r="G16" s="14">
        <f t="shared" si="0"/>
        <v>0</v>
      </c>
    </row>
    <row r="17" spans="1:8" x14ac:dyDescent="0.25">
      <c r="A17" s="15" t="s">
        <v>39</v>
      </c>
      <c r="B17" s="15" t="s">
        <v>40</v>
      </c>
      <c r="C17" s="15" t="s">
        <v>20</v>
      </c>
      <c r="D17" s="2"/>
      <c r="E17" s="16">
        <v>0.65</v>
      </c>
      <c r="F17" s="3"/>
      <c r="G17" s="14">
        <f t="shared" si="0"/>
        <v>0</v>
      </c>
    </row>
    <row r="18" spans="1:8" x14ac:dyDescent="0.25">
      <c r="A18" s="15" t="s">
        <v>41</v>
      </c>
      <c r="B18" s="15" t="s">
        <v>42</v>
      </c>
      <c r="C18" s="15" t="s">
        <v>20</v>
      </c>
      <c r="D18" s="2"/>
      <c r="E18" s="16">
        <v>0.65</v>
      </c>
      <c r="F18" s="3"/>
      <c r="G18" s="14">
        <f t="shared" si="0"/>
        <v>0</v>
      </c>
    </row>
    <row r="19" spans="1:8" x14ac:dyDescent="0.25">
      <c r="A19" s="15" t="s">
        <v>43</v>
      </c>
      <c r="B19" s="15" t="s">
        <v>44</v>
      </c>
      <c r="C19" s="15" t="s">
        <v>20</v>
      </c>
      <c r="D19" s="2"/>
      <c r="E19" s="16">
        <v>0.65</v>
      </c>
      <c r="F19" s="3"/>
      <c r="G19" s="14">
        <f t="shared" si="0"/>
        <v>0</v>
      </c>
    </row>
    <row r="20" spans="1:8" x14ac:dyDescent="0.25">
      <c r="A20" s="17" t="s">
        <v>62</v>
      </c>
      <c r="B20" s="18" t="s">
        <v>45</v>
      </c>
      <c r="C20" s="18" t="s">
        <v>20</v>
      </c>
      <c r="D20" s="19"/>
      <c r="E20" s="16">
        <v>0.65</v>
      </c>
      <c r="F20" s="20"/>
      <c r="G20" s="14">
        <f t="shared" si="0"/>
        <v>0</v>
      </c>
    </row>
    <row r="21" spans="1:8" x14ac:dyDescent="0.25">
      <c r="A21" s="17" t="s">
        <v>54</v>
      </c>
      <c r="B21" s="18" t="s">
        <v>46</v>
      </c>
      <c r="C21" s="18" t="s">
        <v>20</v>
      </c>
      <c r="D21" s="19"/>
      <c r="E21" s="16">
        <v>0.65</v>
      </c>
      <c r="F21" s="20"/>
      <c r="G21" s="14">
        <f t="shared" si="0"/>
        <v>0</v>
      </c>
    </row>
    <row r="22" spans="1:8" x14ac:dyDescent="0.25">
      <c r="A22" s="17" t="s">
        <v>55</v>
      </c>
      <c r="B22" s="18" t="s">
        <v>47</v>
      </c>
      <c r="C22" s="18" t="s">
        <v>20</v>
      </c>
      <c r="D22" s="19"/>
      <c r="E22" s="16">
        <v>0.65</v>
      </c>
      <c r="F22" s="20"/>
      <c r="G22" s="14">
        <f t="shared" si="0"/>
        <v>0</v>
      </c>
    </row>
    <row r="23" spans="1:8" x14ac:dyDescent="0.25">
      <c r="A23" s="17" t="s">
        <v>56</v>
      </c>
      <c r="B23" s="18" t="s">
        <v>48</v>
      </c>
      <c r="C23" s="18" t="s">
        <v>20</v>
      </c>
      <c r="D23" s="19"/>
      <c r="E23" s="16">
        <v>0.65</v>
      </c>
      <c r="F23" s="20"/>
      <c r="G23" s="14">
        <f t="shared" si="0"/>
        <v>0</v>
      </c>
    </row>
    <row r="24" spans="1:8" x14ac:dyDescent="0.25">
      <c r="A24" s="17" t="s">
        <v>57</v>
      </c>
      <c r="B24" s="18" t="s">
        <v>49</v>
      </c>
      <c r="C24" s="18" t="s">
        <v>20</v>
      </c>
      <c r="D24" s="19"/>
      <c r="E24" s="16">
        <v>0.65</v>
      </c>
      <c r="F24" s="20"/>
      <c r="G24" s="14">
        <f t="shared" si="0"/>
        <v>0</v>
      </c>
    </row>
    <row r="25" spans="1:8" x14ac:dyDescent="0.25">
      <c r="A25" s="17" t="s">
        <v>58</v>
      </c>
      <c r="B25" s="18" t="s">
        <v>50</v>
      </c>
      <c r="C25" s="18" t="s">
        <v>20</v>
      </c>
      <c r="D25" s="19"/>
      <c r="E25" s="16">
        <v>0.65</v>
      </c>
      <c r="F25" s="20"/>
      <c r="G25" s="14">
        <f t="shared" si="0"/>
        <v>0</v>
      </c>
    </row>
    <row r="26" spans="1:8" x14ac:dyDescent="0.25">
      <c r="A26" s="17" t="s">
        <v>59</v>
      </c>
      <c r="B26" s="18" t="s">
        <v>51</v>
      </c>
      <c r="C26" s="18" t="s">
        <v>20</v>
      </c>
      <c r="D26" s="19"/>
      <c r="E26" s="16">
        <v>0.65</v>
      </c>
      <c r="F26" s="20"/>
      <c r="G26" s="14">
        <f t="shared" si="0"/>
        <v>0</v>
      </c>
    </row>
    <row r="27" spans="1:8" x14ac:dyDescent="0.25">
      <c r="A27" s="17" t="s">
        <v>60</v>
      </c>
      <c r="B27" s="18" t="s">
        <v>52</v>
      </c>
      <c r="C27" s="18" t="s">
        <v>20</v>
      </c>
      <c r="D27" s="19"/>
      <c r="E27" s="16">
        <v>0.65</v>
      </c>
      <c r="F27" s="20"/>
      <c r="G27" s="14">
        <f t="shared" si="0"/>
        <v>0</v>
      </c>
    </row>
    <row r="28" spans="1:8" s="21" customFormat="1" ht="15.75" thickBot="1" x14ac:dyDescent="0.3">
      <c r="A28" s="22" t="s">
        <v>61</v>
      </c>
      <c r="B28" s="23" t="s">
        <v>53</v>
      </c>
      <c r="C28" s="23" t="s">
        <v>20</v>
      </c>
      <c r="D28" s="24"/>
      <c r="E28" s="26">
        <v>0.65</v>
      </c>
      <c r="F28" s="25"/>
      <c r="G28" s="14">
        <f t="shared" si="0"/>
        <v>0</v>
      </c>
    </row>
    <row r="29" spans="1:8" x14ac:dyDescent="0.25">
      <c r="E29" s="34" t="s">
        <v>15</v>
      </c>
      <c r="F29" s="34"/>
      <c r="G29" s="8">
        <f>SUM(G8:G28)</f>
        <v>0</v>
      </c>
    </row>
    <row r="30" spans="1:8" x14ac:dyDescent="0.25">
      <c r="E30" s="35" t="s">
        <v>8</v>
      </c>
      <c r="F30" s="35"/>
      <c r="G30" s="7" t="str">
        <f>H5</f>
        <v/>
      </c>
    </row>
    <row r="31" spans="1:8" x14ac:dyDescent="0.25">
      <c r="E31" s="32" t="s">
        <v>16</v>
      </c>
      <c r="F31" s="33"/>
      <c r="G31" s="9" t="str">
        <f>IF(G30="","",G29*G30)</f>
        <v/>
      </c>
    </row>
    <row r="32" spans="1:8" ht="15" customHeight="1" x14ac:dyDescent="0.25">
      <c r="B32" s="31" t="s">
        <v>18</v>
      </c>
      <c r="C32" s="31"/>
      <c r="H32" s="12"/>
    </row>
    <row r="33" spans="1:9" x14ac:dyDescent="0.25">
      <c r="B33" s="31"/>
      <c r="C33" s="31"/>
      <c r="G33" s="13"/>
    </row>
    <row r="37" spans="1:9" x14ac:dyDescent="0.25">
      <c r="I37" s="13"/>
    </row>
    <row r="38" spans="1:9" x14ac:dyDescent="0.25">
      <c r="I38" s="13"/>
    </row>
    <row r="42" spans="1:9" x14ac:dyDescent="0.25">
      <c r="A42" s="5" t="s">
        <v>17</v>
      </c>
    </row>
    <row r="43" spans="1:9" x14ac:dyDescent="0.25">
      <c r="A43" s="5"/>
    </row>
    <row r="44" spans="1:9" x14ac:dyDescent="0.25">
      <c r="A44" s="5"/>
    </row>
  </sheetData>
  <sheetProtection algorithmName="SHA-512" hashValue="rHQ2gDSBYpjvqzaMyfYW0fML4nXeyqXLrYU7pbCNY28yxCxgCDlQ/An1UizTge+vkC/hobI2mVOy5nmbTNhbgw==" saltValue="dep/TFFdL2zHImG2gQmkEA==" spinCount="100000" sheet="1" objects="1" scenarios="1"/>
  <autoFilter ref="E7:E28" xr:uid="{77235DD2-0FBA-44FB-BB04-44DD78087EA4}"/>
  <mergeCells count="9">
    <mergeCell ref="A1:H1"/>
    <mergeCell ref="B2:C2"/>
    <mergeCell ref="B3:C3"/>
    <mergeCell ref="B5:C5"/>
    <mergeCell ref="B32:C33"/>
    <mergeCell ref="E31:F31"/>
    <mergeCell ref="E29:F29"/>
    <mergeCell ref="E30:F30"/>
    <mergeCell ref="B4:C4"/>
  </mergeCells>
  <phoneticPr fontId="1" type="noConversion"/>
  <pageMargins left="0.7" right="0.7" top="0.75" bottom="0.75" header="0.3" footer="0.3"/>
  <pageSetup paperSize="17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1589A-C941-4F86-B14C-9E332B0F136F}">
  <ds:schemaRefs>
    <ds:schemaRef ds:uri="3e229276-0242-43fd-ae1c-9005d8cb82af"/>
    <ds:schemaRef ds:uri="b143206f-a859-4af7-99ad-262ed23c3b3a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4C58C1-7CC4-4541-B9A3-5434759EF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cp:lastPrinted>2022-07-15T13:16:32Z</cp:lastPrinted>
  <dcterms:created xsi:type="dcterms:W3CDTF">2021-12-08T18:13:15Z</dcterms:created>
  <dcterms:modified xsi:type="dcterms:W3CDTF">2022-07-20T14:44:33Z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