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otscosmo2\SMO\Aerial_Mapping\TMLidar\Terrestrial\TML_Task_Team\Staffhours\"/>
    </mc:Choice>
  </mc:AlternateContent>
  <bookViews>
    <workbookView xWindow="8580" yWindow="765" windowWidth="14445" windowHeight="12795" activeTab="1"/>
  </bookViews>
  <sheets>
    <sheet name="TML Guidelines" sheetId="3" r:id="rId1"/>
    <sheet name="30. Terrestrial Mobile LiDAR" sheetId="1" r:id="rId2"/>
  </sheets>
  <definedNames>
    <definedName name="_xlnm.Print_Area" localSheetId="1">'30. Terrestrial Mobile LiDAR'!$A$1:$M$80</definedName>
  </definedNames>
  <calcPr calcId="152511"/>
</workbook>
</file>

<file path=xl/calcChain.xml><?xml version="1.0" encoding="utf-8"?>
<calcChain xmlns="http://schemas.openxmlformats.org/spreadsheetml/2006/main">
  <c r="C51" i="3" l="1"/>
  <c r="C47" i="3"/>
  <c r="C43" i="3"/>
  <c r="C39" i="3"/>
  <c r="C35" i="3"/>
  <c r="C31" i="3"/>
  <c r="C26" i="3"/>
  <c r="C18" i="3"/>
  <c r="C15" i="3"/>
  <c r="C12" i="3"/>
  <c r="C8" i="3"/>
  <c r="C22" i="3" s="1"/>
  <c r="L65" i="1"/>
  <c r="L64" i="1"/>
  <c r="J17" i="1"/>
  <c r="I91" i="1"/>
  <c r="I90" i="1"/>
  <c r="I87" i="1" l="1"/>
  <c r="I86" i="1"/>
  <c r="D104" i="1"/>
  <c r="I88" i="1" l="1"/>
  <c r="I93" i="1" s="1"/>
  <c r="J13" i="1"/>
  <c r="E29" i="1"/>
  <c r="I29" i="1" s="1"/>
  <c r="L29" i="1" s="1"/>
  <c r="E28" i="1"/>
  <c r="H28" i="1" s="1"/>
  <c r="L28" i="1" s="1"/>
  <c r="E27" i="1"/>
  <c r="G27" i="1" s="1"/>
  <c r="L27" i="1" s="1"/>
  <c r="L68" i="1" l="1"/>
  <c r="G57" i="1"/>
  <c r="G32" i="1"/>
  <c r="G5" i="1" l="1"/>
  <c r="L5" i="1" s="1"/>
  <c r="G40" i="1"/>
  <c r="L40" i="1" s="1"/>
  <c r="G48" i="1"/>
  <c r="L48" i="1" s="1"/>
  <c r="G36" i="1"/>
  <c r="L36" i="1" s="1"/>
  <c r="E37" i="1"/>
  <c r="H37" i="1" s="1"/>
  <c r="L37" i="1" s="1"/>
  <c r="L32" i="1"/>
  <c r="E25" i="1"/>
  <c r="I25" i="1" s="1"/>
  <c r="L25" i="1" s="1"/>
  <c r="E24" i="1"/>
  <c r="H24" i="1" s="1"/>
  <c r="L24" i="1" s="1"/>
  <c r="E23" i="1"/>
  <c r="G23" i="1" s="1"/>
  <c r="L23" i="1" s="1"/>
  <c r="C9" i="1"/>
  <c r="C23" i="1" s="1"/>
  <c r="K61" i="1"/>
  <c r="L61" i="1" s="1"/>
  <c r="J60" i="1"/>
  <c r="L60" i="1" s="1"/>
  <c r="I59" i="1"/>
  <c r="L59" i="1" s="1"/>
  <c r="H58" i="1"/>
  <c r="L58" i="1" s="1"/>
  <c r="L57" i="1"/>
  <c r="G52" i="1"/>
  <c r="L52" i="1" s="1"/>
  <c r="G44" i="1"/>
  <c r="L44" i="1" s="1"/>
  <c r="E54" i="1"/>
  <c r="I54" i="1" s="1"/>
  <c r="L54" i="1" s="1"/>
  <c r="E53" i="1"/>
  <c r="H53" i="1" s="1"/>
  <c r="L53" i="1" s="1"/>
  <c r="E50" i="1"/>
  <c r="I50" i="1" s="1"/>
  <c r="L50" i="1" s="1"/>
  <c r="E49" i="1"/>
  <c r="H49" i="1" s="1"/>
  <c r="L49" i="1" s="1"/>
  <c r="E46" i="1"/>
  <c r="I46" i="1" s="1"/>
  <c r="L46" i="1" s="1"/>
  <c r="E45" i="1"/>
  <c r="H45" i="1" s="1"/>
  <c r="L45" i="1" s="1"/>
  <c r="E42" i="1"/>
  <c r="E41" i="1"/>
  <c r="H41" i="1" s="1"/>
  <c r="L41" i="1" s="1"/>
  <c r="E38" i="1"/>
  <c r="I38" i="1" s="1"/>
  <c r="L38" i="1" s="1"/>
  <c r="E34" i="1"/>
  <c r="I34" i="1" s="1"/>
  <c r="L34" i="1" s="1"/>
  <c r="E33" i="1"/>
  <c r="H33" i="1" s="1"/>
  <c r="L33" i="1" s="1"/>
  <c r="E17" i="1"/>
  <c r="K17" i="1" s="1"/>
  <c r="L17" i="1" s="1"/>
  <c r="E16" i="1"/>
  <c r="J16" i="1" s="1"/>
  <c r="L16" i="1" s="1"/>
  <c r="E11" i="1"/>
  <c r="I11" i="1" s="1"/>
  <c r="L11" i="1" s="1"/>
  <c r="E10" i="1"/>
  <c r="H10" i="1" s="1"/>
  <c r="L10" i="1" s="1"/>
  <c r="C52" i="1"/>
  <c r="C48" i="1"/>
  <c r="C44" i="1"/>
  <c r="C40" i="1"/>
  <c r="C36" i="1"/>
  <c r="C32" i="1"/>
  <c r="C27" i="1"/>
  <c r="C19" i="1"/>
  <c r="C16" i="1"/>
  <c r="C13" i="1"/>
  <c r="E21" i="1"/>
  <c r="J21" i="1" s="1"/>
  <c r="E20" i="1"/>
  <c r="E19" i="1"/>
  <c r="G19" i="1" s="1"/>
  <c r="E7" i="1"/>
  <c r="I7" i="1" s="1"/>
  <c r="L7" i="1" s="1"/>
  <c r="E6" i="1"/>
  <c r="H6" i="1" s="1"/>
  <c r="L6" i="1" s="1"/>
  <c r="K14" i="1"/>
  <c r="L14" i="1" s="1"/>
  <c r="L13" i="1"/>
  <c r="G9" i="1"/>
  <c r="L9" i="1" s="1"/>
  <c r="H20" i="1" l="1"/>
  <c r="L20" i="1" s="1"/>
  <c r="L19" i="1"/>
  <c r="L21" i="1"/>
  <c r="I42" i="1"/>
  <c r="L42" i="1" s="1"/>
  <c r="L62" i="1" l="1"/>
  <c r="L74" i="1" s="1"/>
  <c r="L71" i="1" l="1"/>
  <c r="L76" i="1" s="1"/>
  <c r="L78" i="1"/>
  <c r="L80" i="1" l="1"/>
</calcChain>
</file>

<file path=xl/sharedStrings.xml><?xml version="1.0" encoding="utf-8"?>
<sst xmlns="http://schemas.openxmlformats.org/spreadsheetml/2006/main" count="507" uniqueCount="95">
  <si>
    <t>Task No.</t>
  </si>
  <si>
    <t>Task</t>
  </si>
  <si>
    <t>Units</t>
  </si>
  <si>
    <t>No. of Units</t>
  </si>
  <si>
    <t>Hour / Unit</t>
  </si>
  <si>
    <t>Hours</t>
  </si>
  <si>
    <t>Total Range</t>
  </si>
  <si>
    <t>Comments</t>
  </si>
  <si>
    <t>PSM</t>
  </si>
  <si>
    <t>Control Point Coordination</t>
  </si>
  <si>
    <t>Scan Miles</t>
  </si>
  <si>
    <t>Classification / Editing</t>
  </si>
  <si>
    <t>Topographic (3D) Mapping</t>
  </si>
  <si>
    <t>Transformation / Adjustment</t>
  </si>
  <si>
    <t>Point</t>
  </si>
  <si>
    <t>Corridor Miles</t>
  </si>
  <si>
    <t>Field Reviews</t>
  </si>
  <si>
    <t>Technical Meetings</t>
  </si>
  <si>
    <t>Quality Assurance / Quality Control</t>
  </si>
  <si>
    <t>Supervision</t>
  </si>
  <si>
    <t>Coordination</t>
  </si>
  <si>
    <t>CADD Edits</t>
  </si>
  <si>
    <t>LS based on average number of people per meeting x length of meeting x number of meetings.  Length of meeting includes travel time for scheduled meetings.</t>
  </si>
  <si>
    <t>Senior LiDAR Technician</t>
  </si>
  <si>
    <t>LiDAR Technician</t>
  </si>
  <si>
    <t>LiDAR Operator</t>
  </si>
  <si>
    <t>Field Technician</t>
  </si>
  <si>
    <t>2-Lane Roadway</t>
  </si>
  <si>
    <t xml:space="preserve">Basis for Staff Hour Range </t>
  </si>
  <si>
    <t>PSM Only</t>
  </si>
  <si>
    <t>Sr. LiDAR Tech Only</t>
  </si>
  <si>
    <t>LiDAR Tech Only</t>
  </si>
  <si>
    <t>EA</t>
  </si>
  <si>
    <t>Other Meetings</t>
  </si>
  <si>
    <t>Subtotal Technical Meetings</t>
  </si>
  <si>
    <t>Progress Meetings</t>
  </si>
  <si>
    <t>Phase Review Meetings</t>
  </si>
  <si>
    <t>Terrestrial Mobile LiDAR Mapping Submittal Review</t>
  </si>
  <si>
    <t>LS</t>
  </si>
  <si>
    <t>PM Attendance at Meeting Required?</t>
  </si>
  <si>
    <t>Yes / No</t>
  </si>
  <si>
    <t>Number</t>
  </si>
  <si>
    <t>no</t>
  </si>
  <si>
    <t>Project manager meetings =</t>
  </si>
  <si>
    <t>Carries to Task 3, Project General</t>
  </si>
  <si>
    <t>LiDAR Operator Only</t>
  </si>
  <si>
    <t>Field Technician Only</t>
  </si>
  <si>
    <t>Topographic (2D) Planimetric Mapping</t>
  </si>
  <si>
    <t>LiDAR Technician Only</t>
  </si>
  <si>
    <t>Miscellaneous</t>
  </si>
  <si>
    <t xml:space="preserve">Number of Field Technician(s) = </t>
  </si>
  <si>
    <t xml:space="preserve">Range Catagories </t>
  </si>
  <si>
    <t>Terrestrial Mobile Photography Processing</t>
  </si>
  <si>
    <t>Personnel</t>
  </si>
  <si>
    <r>
      <t xml:space="preserve">For miscellaneous tasks not covered on spreadsheet sepcific tasks.  The # of staff should be entered into </t>
    </r>
    <r>
      <rPr>
        <b/>
        <i/>
        <sz val="10"/>
        <color theme="1"/>
        <rFont val="Calibri"/>
        <family val="2"/>
        <scheme val="minor"/>
      </rPr>
      <t>No. of Units</t>
    </r>
    <r>
      <rPr>
        <sz val="10"/>
        <color theme="1"/>
        <rFont val="Calibri"/>
        <family val="2"/>
        <scheme val="minor"/>
      </rPr>
      <t xml:space="preserve"> column.</t>
    </r>
  </si>
  <si>
    <r>
      <t xml:space="preserve">Includes cost to get specialized personnel and equipment on site. When additional field personnel are needed for safety etc. during scan, the additional # of staff should be entered into </t>
    </r>
    <r>
      <rPr>
        <b/>
        <i/>
        <sz val="10"/>
        <rFont val="Calibri"/>
        <family val="2"/>
        <scheme val="minor"/>
      </rPr>
      <t>No. of Units</t>
    </r>
    <r>
      <rPr>
        <b/>
        <sz val="10"/>
        <rFont val="Calibri"/>
        <family val="2"/>
        <scheme val="minor"/>
      </rPr>
      <t xml:space="preserve"> </t>
    </r>
    <r>
      <rPr>
        <sz val="10"/>
        <rFont val="Calibri"/>
        <family val="2"/>
        <scheme val="minor"/>
      </rPr>
      <t>column.</t>
    </r>
  </si>
  <si>
    <t>Data Merging</t>
  </si>
  <si>
    <r>
      <t xml:space="preserve">All efforts necessary to </t>
    </r>
    <r>
      <rPr>
        <b/>
        <sz val="10"/>
        <color theme="1"/>
        <rFont val="Calibri"/>
        <family val="2"/>
        <scheme val="minor"/>
      </rPr>
      <t>coordinate</t>
    </r>
    <r>
      <rPr>
        <sz val="10"/>
        <color theme="1"/>
        <rFont val="Calibri"/>
        <family val="2"/>
        <scheme val="minor"/>
      </rPr>
      <t xml:space="preserve"> the proper placement of project ground control i.e. base stations, transformation control points, and validation points, supporting the Mobile LiDAR survey. Includes communication of appropriate accuracies along with of target specifications and identification with  field and office personnel. </t>
    </r>
  </si>
  <si>
    <t xml:space="preserve">30. Terrestrial Mobile LiDAR Mapping Total              </t>
  </si>
  <si>
    <t xml:space="preserve">Mobile Scan Nontechnical Subtotal                  </t>
  </si>
  <si>
    <t xml:space="preserve">Mobile Scan Technical Subtotal                   </t>
  </si>
  <si>
    <t>-</t>
  </si>
  <si>
    <t>Includes site visit and "walk through" as part of quality assurance by P.S.M.(s) responsible for survey map data and products.</t>
  </si>
  <si>
    <r>
      <t xml:space="preserve">Includes efforts necessary to produce three dimensional (3D) topographic survey map from collected Mobile LiDAR data. Do not duplicate effort for project areas that may be covered under </t>
    </r>
    <r>
      <rPr>
        <i/>
        <sz val="10"/>
        <color theme="1"/>
        <rFont val="Calibri"/>
        <family val="2"/>
        <scheme val="minor"/>
      </rPr>
      <t>30.11 Topographic (2D) Planimetric Mapping.</t>
    </r>
  </si>
  <si>
    <t>Survey Report</t>
  </si>
  <si>
    <t>Includes the formatting, organizing,  and naming digital photographic imagery (if any) collected during Mobile LiDAR mission. If adjustment or rectification is needed this will result in significantly higher range values, and may even need to be specified elsewhere in tab 28.</t>
  </si>
  <si>
    <t>Urban</t>
  </si>
  <si>
    <t>Multi-Lane /  Interstate</t>
  </si>
  <si>
    <r>
      <t xml:space="preserve">Includes reporting of specific surface details such as pavement rutting, bridge structure clearance to roadway surface. This task is used for efforts </t>
    </r>
    <r>
      <rPr>
        <b/>
        <sz val="10"/>
        <color theme="1"/>
        <rFont val="Calibri"/>
        <family val="2"/>
        <scheme val="minor"/>
      </rPr>
      <t>NOT</t>
    </r>
    <r>
      <rPr>
        <sz val="10"/>
        <color theme="1"/>
        <rFont val="Calibri"/>
        <family val="2"/>
        <scheme val="minor"/>
      </rPr>
      <t xml:space="preserve"> covered under other typical topographic mapping tasks.</t>
    </r>
  </si>
  <si>
    <t>Includes downloading and post processing of Global Navigation Satellite System (GNSS) / Inertial Navigation System (INS) data, creation of scan vehicle best estimate trajectories, analysis of scan route data overlaps. Also includes if necessary, separation of large point cloud data sets into manageable LAS (see ASPRS) files with corresponding graphic "tile" index.</t>
  </si>
  <si>
    <t>Terrestrial Mobile LiDAR Mission Planning</t>
  </si>
  <si>
    <t>Terrestrial Mobile LiDAR Mobilization</t>
  </si>
  <si>
    <t>Terrestrial Mobile LiDAR Mission</t>
  </si>
  <si>
    <t>Terrestrial Mobile LiDAR Processing</t>
  </si>
  <si>
    <t>Specific Surface Reporting</t>
  </si>
  <si>
    <t>All efforts necessary for planning and preparation of materials needed for the successful  execution of the Mobile LiDAR Mission. Includes route and safety planning; GPS /data acquisition scheduling, weather reports, and site terrain research.</t>
  </si>
  <si>
    <t>Includes on site calibration, collection of Mobile LiDAR data, and any simultaneous base station occupations. Personnel should include any safety or supporting personnel if necessary.</t>
  </si>
  <si>
    <t>Includes transformation / Adjustment of LiDAR point cloud to Project Control, accuracy analysis, NSSDA reporting of validation points, and includes cross section analysis. If this is performed by separate firm or is the final product delivered, it should be accompanied by a Survey Report certifying accuracy and meeting  MTS . Also includes creation and delivery of adjusted point cloud data in digital LAS (see ASPRS) file(s) format.</t>
  </si>
  <si>
    <t>Includes any classification of point cloud data, removal or classification of  anomalies from such things as moving object ghosting, erroneous point returns, points outside effective range of sensor, etc. These task ranges will vary significantly depending on number of classification categories required by project scope.</t>
  </si>
  <si>
    <r>
      <t xml:space="preserve">Includes efforts necessary to produce two dimensional (2D) planimetric survey map from collected Mobile LiDAR data. Do not duplicate effort for project areas that may be covered under </t>
    </r>
    <r>
      <rPr>
        <i/>
        <sz val="10"/>
        <color theme="1"/>
        <rFont val="Calibri"/>
        <family val="2"/>
        <scheme val="minor"/>
      </rPr>
      <t>30.10 Topographic (3D) Mapping.</t>
    </r>
  </si>
  <si>
    <t>Includes CADD edit of graphics after field review for delivery of required electronic files. (MicroStation .dgn, CADD)</t>
  </si>
  <si>
    <t xml:space="preserve">Includes final edit of graphics for delivery after ingesting outlying or obscured areas measured with other technologies. (MicroStation .dgn, CADD and Geopak files.) </t>
  </si>
  <si>
    <r>
      <t xml:space="preserve">Includes implementation of QA / QC plan. Also includes sub consultant review, response to comments and any resolution meetings if required, preparation of submittals for review, etc.  (LS based on </t>
    </r>
    <r>
      <rPr>
        <sz val="10"/>
        <color rgb="FFFF0000"/>
        <rFont val="Calibri"/>
        <family val="2"/>
        <scheme val="minor"/>
      </rPr>
      <t>5 - 7%</t>
    </r>
    <r>
      <rPr>
        <sz val="10"/>
        <color theme="1"/>
        <rFont val="Calibri"/>
        <family val="2"/>
        <scheme val="minor"/>
      </rPr>
      <t xml:space="preserve"> of technical tasks)</t>
    </r>
  </si>
  <si>
    <r>
      <t xml:space="preserve">Includes efforts  of the Terrestrial Mobile LiDAR surveyor responsible for the survey project deliverables to coordinate  with the other surveyors 9if any) on the final presentation of survey map/report  after data merging, communicating each surveyor's responsibility with the Department's Project  Manager with (LS based on </t>
    </r>
    <r>
      <rPr>
        <sz val="10"/>
        <color rgb="FFFF0000"/>
        <rFont val="Calibri"/>
        <family val="2"/>
        <scheme val="minor"/>
      </rPr>
      <t>2-3%</t>
    </r>
    <r>
      <rPr>
        <sz val="10"/>
        <color theme="1"/>
        <rFont val="Calibri"/>
        <family val="2"/>
        <scheme val="minor"/>
      </rPr>
      <t xml:space="preserve"> of all the above tasks).</t>
    </r>
  </si>
  <si>
    <r>
      <t xml:space="preserve">Includes effort required to supervise Terrestrial Mobile LiDAR mapping project activities.  These activities must be performed by the project supervisor, a Florida P.S.M. (LS based on  </t>
    </r>
    <r>
      <rPr>
        <sz val="10"/>
        <color rgb="FFFF0000"/>
        <rFont val="Calibri"/>
        <family val="2"/>
        <scheme val="minor"/>
      </rPr>
      <t>5 - 7%</t>
    </r>
    <r>
      <rPr>
        <sz val="10"/>
        <color theme="1"/>
        <rFont val="Calibri"/>
        <family val="2"/>
        <scheme val="minor"/>
      </rPr>
      <t xml:space="preserve">  from tasks 5 through 23, where applicable.) </t>
    </r>
  </si>
  <si>
    <t>Project Control Point Coordination</t>
  </si>
  <si>
    <t>Carries to 30.16</t>
  </si>
  <si>
    <t xml:space="preserve">* The low end of the range is for rural 2-lane; medium range is for typical Multi-Lane; the high end of the range is for urban/interstate. </t>
  </si>
  <si>
    <t>Total Meeting Hours</t>
  </si>
  <si>
    <t># of Units</t>
  </si>
  <si>
    <t>Total Hrs.</t>
  </si>
  <si>
    <t>LiDAR Sensor Operator</t>
  </si>
  <si>
    <t>1-Technician  to drive vehicle , 1-base station</t>
  </si>
  <si>
    <t>Choose Range Category</t>
  </si>
  <si>
    <t>From Meetings Table Below (i93)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</si>
</sst>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00"/>
    <numFmt numFmtId="165" formatCode="0.0"/>
  </numFmts>
  <fonts count="41">
    <font>
      <sz val="11"/>
      <color theme="1"/>
      <name val="Calibri"/>
      <family val="2"/>
      <scheme val="minor"/>
    </font>
    <font>
      <b/>
      <sz val="11"/>
      <color theme="1"/>
      <name val="Calibri"/>
      <family val="2"/>
      <scheme val="minor"/>
    </font>
    <font>
      <sz val="11"/>
      <name val="Calibri"/>
      <family val="2"/>
      <scheme val="minor"/>
    </font>
    <font>
      <sz val="10"/>
      <name val="Arial"/>
      <family val="2"/>
    </font>
    <font>
      <sz val="10"/>
      <name val="Arial"/>
      <family val="2"/>
    </font>
    <font>
      <b/>
      <sz val="10"/>
      <name val="Arial"/>
      <family val="2"/>
    </font>
    <font>
      <sz val="10"/>
      <name val="CG Times"/>
      <family val="1"/>
    </font>
    <font>
      <sz val="10"/>
      <color indexed="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7.5"/>
      <color indexed="12"/>
      <name val="Arial"/>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0"/>
      <name val="Calibri"/>
      <family val="2"/>
      <scheme val="minor"/>
    </font>
    <font>
      <sz val="10"/>
      <color theme="1"/>
      <name val="Calibri"/>
      <family val="2"/>
      <scheme val="minor"/>
    </font>
    <font>
      <b/>
      <sz val="11"/>
      <name val="Calibri"/>
      <family val="2"/>
      <scheme val="minor"/>
    </font>
    <font>
      <b/>
      <sz val="14"/>
      <color theme="1"/>
      <name val="Calibri"/>
      <family val="2"/>
      <scheme val="minor"/>
    </font>
    <font>
      <sz val="10"/>
      <color rgb="FFFF0000"/>
      <name val="Calibri"/>
      <family val="2"/>
      <scheme val="minor"/>
    </font>
    <font>
      <b/>
      <i/>
      <sz val="10"/>
      <color theme="1"/>
      <name val="Calibri"/>
      <family val="2"/>
      <scheme val="minor"/>
    </font>
    <font>
      <b/>
      <i/>
      <sz val="10"/>
      <name val="Calibri"/>
      <family val="2"/>
      <scheme val="minor"/>
    </font>
    <font>
      <b/>
      <sz val="10"/>
      <name val="Calibri"/>
      <family val="2"/>
      <scheme val="minor"/>
    </font>
    <font>
      <b/>
      <sz val="10"/>
      <color theme="1"/>
      <name val="Calibri"/>
      <family val="2"/>
      <scheme val="minor"/>
    </font>
    <font>
      <i/>
      <sz val="10"/>
      <color theme="1"/>
      <name val="Calibri"/>
      <family val="2"/>
      <scheme val="minor"/>
    </font>
    <font>
      <sz val="10"/>
      <color rgb="FFC00000"/>
      <name val="Calibri"/>
      <family val="2"/>
      <scheme val="minor"/>
    </font>
    <font>
      <sz val="10"/>
      <color theme="3" tint="0.79998168889431442"/>
      <name val="Calibri"/>
      <family val="2"/>
      <scheme val="minor"/>
    </font>
    <font>
      <sz val="10"/>
      <color indexed="8"/>
      <name val="Calibri"/>
      <family val="2"/>
      <scheme val="minor"/>
    </font>
    <font>
      <sz val="10"/>
      <color rgb="FF00B050"/>
      <name val="Calibri"/>
      <family val="2"/>
      <scheme val="minor"/>
    </font>
    <font>
      <b/>
      <sz val="10"/>
      <color rgb="FF00B050"/>
      <name val="Calibri"/>
      <family val="2"/>
      <scheme val="minor"/>
    </font>
  </fonts>
  <fills count="27">
    <fill>
      <patternFill patternType="none"/>
    </fill>
    <fill>
      <patternFill patternType="gray125"/>
    </fill>
    <fill>
      <patternFill patternType="solid">
        <fgColor rgb="FFFFFFCC"/>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style="double">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double">
        <color indexed="64"/>
      </left>
      <right/>
      <top/>
      <bottom/>
      <diagonal/>
    </border>
    <border>
      <left style="medium">
        <color indexed="64"/>
      </left>
      <right/>
      <top style="medium">
        <color indexed="64"/>
      </top>
      <bottom style="medium">
        <color indexed="64"/>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s>
  <cellStyleXfs count="52">
    <xf numFmtId="0" fontId="0" fillId="0" borderId="0"/>
    <xf numFmtId="0" fontId="3" fillId="0" borderId="0"/>
    <xf numFmtId="44" fontId="3" fillId="0" borderId="0" applyFont="0" applyFill="0" applyBorder="0" applyAlignment="0" applyProtection="0"/>
    <xf numFmtId="0" fontId="3" fillId="0" borderId="0"/>
    <xf numFmtId="0" fontId="4" fillId="0" borderId="0"/>
    <xf numFmtId="44" fontId="4" fillId="0" borderId="0" applyFont="0" applyFill="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3"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16"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1" fillId="20" borderId="0" applyNumberFormat="0" applyBorder="0" applyAlignment="0" applyProtection="0"/>
    <xf numFmtId="0" fontId="12" fillId="21" borderId="21" applyNumberFormat="0" applyAlignment="0" applyProtection="0"/>
    <xf numFmtId="0" fontId="13" fillId="22" borderId="22" applyNumberFormat="0" applyAlignment="0" applyProtection="0"/>
    <xf numFmtId="44" fontId="3" fillId="0" borderId="0" applyFont="0" applyFill="0" applyBorder="0" applyAlignment="0" applyProtection="0"/>
    <xf numFmtId="0" fontId="14" fillId="0" borderId="0" applyNumberFormat="0" applyFill="0" applyBorder="0" applyAlignment="0" applyProtection="0"/>
    <xf numFmtId="0" fontId="15" fillId="11" borderId="0" applyNumberFormat="0" applyBorder="0" applyAlignment="0" applyProtection="0"/>
    <xf numFmtId="0" fontId="16" fillId="0" borderId="23" applyNumberFormat="0" applyFill="0" applyAlignment="0" applyProtection="0"/>
    <xf numFmtId="0" fontId="17" fillId="0" borderId="24" applyNumberFormat="0" applyFill="0" applyAlignment="0" applyProtection="0"/>
    <xf numFmtId="0" fontId="18" fillId="0" borderId="25"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12" borderId="21" applyNumberFormat="0" applyAlignment="0" applyProtection="0"/>
    <xf numFmtId="0" fontId="21" fillId="0" borderId="26" applyNumberFormat="0" applyFill="0" applyAlignment="0" applyProtection="0"/>
    <xf numFmtId="0" fontId="22" fillId="12" borderId="0" applyNumberFormat="0" applyBorder="0" applyAlignment="0" applyProtection="0"/>
    <xf numFmtId="0" fontId="9" fillId="0" borderId="0"/>
    <xf numFmtId="0" fontId="3" fillId="9" borderId="27" applyNumberFormat="0" applyFont="0" applyAlignment="0" applyProtection="0"/>
    <xf numFmtId="0" fontId="23" fillId="21" borderId="28" applyNumberFormat="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29" applyNumberFormat="0" applyFill="0" applyAlignment="0" applyProtection="0"/>
    <xf numFmtId="0" fontId="21" fillId="0" borderId="0" applyNumberFormat="0" applyFill="0" applyBorder="0" applyAlignment="0" applyProtection="0"/>
  </cellStyleXfs>
  <cellXfs count="287">
    <xf numFmtId="0" fontId="0" fillId="0" borderId="0" xfId="0"/>
    <xf numFmtId="0" fontId="6" fillId="0" borderId="0" xfId="3" applyFont="1" applyProtection="1"/>
    <xf numFmtId="0" fontId="6" fillId="0" borderId="0" xfId="3" applyFont="1" applyAlignment="1" applyProtection="1">
      <alignment horizontal="center"/>
    </xf>
    <xf numFmtId="0" fontId="8" fillId="0" borderId="0" xfId="3" applyFont="1" applyProtection="1"/>
    <xf numFmtId="49" fontId="6" fillId="0" borderId="0" xfId="3" applyNumberFormat="1" applyFont="1" applyAlignment="1" applyProtection="1">
      <alignment horizontal="center"/>
    </xf>
    <xf numFmtId="2" fontId="6" fillId="0" borderId="0" xfId="3" applyNumberFormat="1" applyFont="1" applyAlignment="1" applyProtection="1">
      <alignment horizontal="center"/>
    </xf>
    <xf numFmtId="2" fontId="0" fillId="0" borderId="0" xfId="0" applyNumberFormat="1" applyAlignment="1" applyProtection="1">
      <alignment horizontal="center"/>
    </xf>
    <xf numFmtId="0" fontId="0" fillId="0" borderId="0" xfId="0" applyProtection="1"/>
    <xf numFmtId="2" fontId="0" fillId="0" borderId="0" xfId="0" applyNumberFormat="1" applyAlignment="1" applyProtection="1">
      <alignment horizontal="center" wrapText="1"/>
    </xf>
    <xf numFmtId="49" fontId="0" fillId="0" borderId="0" xfId="0" applyNumberFormat="1" applyAlignment="1" applyProtection="1">
      <alignment horizontal="center" wrapText="1"/>
    </xf>
    <xf numFmtId="0" fontId="0" fillId="0" borderId="0" xfId="0" applyFont="1" applyProtection="1"/>
    <xf numFmtId="2" fontId="0" fillId="0" borderId="30" xfId="0" applyNumberFormat="1" applyBorder="1" applyAlignment="1" applyProtection="1">
      <alignment horizontal="center"/>
    </xf>
    <xf numFmtId="0" fontId="0" fillId="0" borderId="36" xfId="0" applyBorder="1" applyProtection="1"/>
    <xf numFmtId="0" fontId="1" fillId="3" borderId="5" xfId="0" applyFont="1" applyFill="1" applyBorder="1" applyAlignment="1" applyProtection="1">
      <alignment wrapText="1"/>
    </xf>
    <xf numFmtId="0" fontId="1" fillId="3" borderId="5" xfId="0" applyFont="1" applyFill="1" applyBorder="1" applyAlignment="1" applyProtection="1">
      <alignment horizontal="center" wrapText="1"/>
    </xf>
    <xf numFmtId="0" fontId="1" fillId="3" borderId="6" xfId="0" applyFont="1" applyFill="1" applyBorder="1" applyAlignment="1" applyProtection="1">
      <alignment horizontal="center" wrapText="1"/>
    </xf>
    <xf numFmtId="2" fontId="1" fillId="0" borderId="0" xfId="0" applyNumberFormat="1" applyFont="1" applyFill="1" applyBorder="1" applyAlignment="1" applyProtection="1">
      <alignment horizontal="center" wrapText="1"/>
    </xf>
    <xf numFmtId="49" fontId="1" fillId="0" borderId="0" xfId="0" applyNumberFormat="1" applyFont="1" applyFill="1" applyBorder="1" applyAlignment="1" applyProtection="1">
      <alignment horizontal="center" wrapText="1"/>
    </xf>
    <xf numFmtId="2" fontId="1" fillId="3" borderId="2" xfId="0" applyNumberFormat="1" applyFont="1" applyFill="1" applyBorder="1" applyAlignment="1" applyProtection="1">
      <alignment horizontal="center" wrapText="1"/>
    </xf>
    <xf numFmtId="0" fontId="1" fillId="3" borderId="1" xfId="0" applyFont="1" applyFill="1" applyBorder="1" applyAlignment="1" applyProtection="1">
      <alignment wrapText="1"/>
    </xf>
    <xf numFmtId="0" fontId="0" fillId="3" borderId="10" xfId="0" applyFill="1" applyBorder="1" applyAlignment="1" applyProtection="1">
      <alignment wrapText="1"/>
    </xf>
    <xf numFmtId="0" fontId="0" fillId="3" borderId="10" xfId="0" applyFill="1" applyBorder="1" applyAlignment="1" applyProtection="1">
      <alignment horizontal="center" wrapText="1"/>
    </xf>
    <xf numFmtId="0" fontId="1" fillId="3" borderId="10" xfId="0" applyFont="1" applyFill="1" applyBorder="1" applyAlignment="1" applyProtection="1">
      <alignment horizontal="center" wrapText="1"/>
    </xf>
    <xf numFmtId="0" fontId="0" fillId="0" borderId="0" xfId="0" applyFill="1" applyAlignment="1" applyProtection="1">
      <alignment vertical="top"/>
    </xf>
    <xf numFmtId="2" fontId="28" fillId="23" borderId="43" xfId="0" applyNumberFormat="1" applyFont="1" applyFill="1" applyBorder="1" applyAlignment="1" applyProtection="1">
      <alignment horizontal="center" wrapText="1"/>
    </xf>
    <xf numFmtId="0" fontId="28" fillId="23" borderId="44" xfId="0" applyFont="1" applyFill="1" applyBorder="1" applyAlignment="1" applyProtection="1">
      <alignment wrapText="1"/>
    </xf>
    <xf numFmtId="0" fontId="2" fillId="23" borderId="44" xfId="0" applyFont="1" applyFill="1" applyBorder="1" applyAlignment="1" applyProtection="1">
      <alignment wrapText="1"/>
    </xf>
    <xf numFmtId="0" fontId="2" fillId="23" borderId="44" xfId="0" applyFont="1" applyFill="1" applyBorder="1" applyAlignment="1" applyProtection="1">
      <alignment horizontal="center" wrapText="1"/>
    </xf>
    <xf numFmtId="0" fontId="28" fillId="23" borderId="44" xfId="0" applyFont="1" applyFill="1" applyBorder="1" applyAlignment="1" applyProtection="1">
      <alignment horizontal="center" wrapText="1"/>
    </xf>
    <xf numFmtId="0" fontId="2" fillId="23" borderId="45" xfId="0" applyFont="1" applyFill="1" applyBorder="1" applyAlignment="1" applyProtection="1">
      <alignment horizontal="center" wrapText="1"/>
    </xf>
    <xf numFmtId="0" fontId="0" fillId="0" borderId="0" xfId="0" applyFill="1" applyProtection="1"/>
    <xf numFmtId="0" fontId="27" fillId="2" borderId="56" xfId="0" applyFont="1" applyFill="1" applyBorder="1" applyProtection="1"/>
    <xf numFmtId="0" fontId="27" fillId="2" borderId="56" xfId="0" applyFont="1" applyFill="1" applyBorder="1" applyAlignment="1" applyProtection="1">
      <alignment vertical="top" wrapText="1"/>
    </xf>
    <xf numFmtId="0" fontId="27" fillId="2" borderId="56" xfId="0" applyFont="1" applyFill="1" applyBorder="1" applyAlignment="1" applyProtection="1">
      <alignment vertical="top"/>
    </xf>
    <xf numFmtId="0" fontId="27" fillId="25" borderId="47" xfId="0" applyFont="1" applyFill="1" applyBorder="1" applyAlignment="1" applyProtection="1">
      <alignment vertical="top" wrapText="1"/>
    </xf>
    <xf numFmtId="0" fontId="27" fillId="2" borderId="56" xfId="0" applyFont="1" applyFill="1" applyBorder="1" applyAlignment="1" applyProtection="1">
      <alignment wrapText="1"/>
    </xf>
    <xf numFmtId="2" fontId="0" fillId="0" borderId="0" xfId="0" applyNumberFormat="1" applyBorder="1" applyAlignment="1" applyProtection="1">
      <alignment horizontal="left"/>
    </xf>
    <xf numFmtId="49" fontId="0" fillId="0" borderId="0" xfId="0" applyNumberFormat="1" applyBorder="1" applyAlignment="1" applyProtection="1">
      <alignment horizontal="center"/>
    </xf>
    <xf numFmtId="0" fontId="0" fillId="0" borderId="0" xfId="0" applyFont="1" applyAlignment="1" applyProtection="1">
      <alignment vertical="top" wrapText="1"/>
    </xf>
    <xf numFmtId="0" fontId="0" fillId="0" borderId="0" xfId="0" applyAlignment="1" applyProtection="1">
      <alignment horizontal="center" wrapText="1"/>
    </xf>
    <xf numFmtId="0" fontId="0" fillId="0" borderId="0" xfId="0" applyAlignment="1" applyProtection="1">
      <alignment horizontal="center"/>
    </xf>
    <xf numFmtId="49" fontId="0" fillId="0" borderId="0" xfId="0" applyNumberFormat="1" applyAlignment="1" applyProtection="1">
      <alignment horizontal="center"/>
    </xf>
    <xf numFmtId="0" fontId="5" fillId="3" borderId="30" xfId="3" applyFont="1" applyFill="1" applyBorder="1" applyProtection="1"/>
    <xf numFmtId="0" fontId="3" fillId="3" borderId="30" xfId="3" applyFont="1" applyFill="1" applyBorder="1" applyProtection="1"/>
    <xf numFmtId="2" fontId="3" fillId="0" borderId="0" xfId="3" applyNumberFormat="1" applyProtection="1"/>
    <xf numFmtId="49" fontId="3" fillId="0" borderId="0" xfId="3" applyNumberFormat="1" applyAlignment="1" applyProtection="1">
      <alignment horizontal="center"/>
    </xf>
    <xf numFmtId="0" fontId="3" fillId="0" borderId="0" xfId="3" applyProtection="1"/>
    <xf numFmtId="0" fontId="5" fillId="0" borderId="0" xfId="3" applyFont="1" applyBorder="1" applyProtection="1"/>
    <xf numFmtId="0" fontId="3" fillId="0" borderId="0" xfId="3" applyFont="1" applyBorder="1" applyAlignment="1" applyProtection="1">
      <alignment horizontal="center"/>
    </xf>
    <xf numFmtId="2" fontId="3" fillId="0" borderId="0" xfId="3" applyNumberFormat="1" applyAlignment="1" applyProtection="1">
      <alignment horizontal="center"/>
    </xf>
    <xf numFmtId="0" fontId="3" fillId="0" borderId="0" xfId="3" applyAlignment="1" applyProtection="1">
      <alignment horizontal="center"/>
    </xf>
    <xf numFmtId="0" fontId="3" fillId="0" borderId="0" xfId="3" applyFont="1" applyBorder="1" applyProtection="1"/>
    <xf numFmtId="0" fontId="7" fillId="0" borderId="0" xfId="3" applyFont="1" applyBorder="1" applyAlignment="1" applyProtection="1">
      <alignment horizontal="center"/>
    </xf>
    <xf numFmtId="2" fontId="7" fillId="0" borderId="0" xfId="3" applyNumberFormat="1" applyFont="1" applyAlignment="1" applyProtection="1">
      <alignment horizontal="center"/>
    </xf>
    <xf numFmtId="49" fontId="7" fillId="0" borderId="0" xfId="3" applyNumberFormat="1" applyFont="1" applyAlignment="1" applyProtection="1">
      <alignment horizontal="center"/>
    </xf>
    <xf numFmtId="0" fontId="5" fillId="3" borderId="37" xfId="3" applyFont="1" applyFill="1" applyBorder="1" applyProtection="1"/>
    <xf numFmtId="0" fontId="5" fillId="3" borderId="37" xfId="3" applyFont="1" applyFill="1" applyBorder="1" applyAlignment="1" applyProtection="1">
      <alignment horizontal="center"/>
    </xf>
    <xf numFmtId="0" fontId="5" fillId="3" borderId="40" xfId="3" applyFont="1" applyFill="1" applyBorder="1" applyProtection="1"/>
    <xf numFmtId="0" fontId="5" fillId="3" borderId="40" xfId="3" applyFont="1" applyFill="1" applyBorder="1" applyAlignment="1" applyProtection="1">
      <alignment horizontal="center"/>
    </xf>
    <xf numFmtId="2" fontId="3" fillId="0" borderId="0" xfId="3" applyNumberFormat="1" applyAlignment="1" applyProtection="1">
      <alignment horizontal="right" wrapText="1"/>
    </xf>
    <xf numFmtId="49" fontId="3" fillId="0" borderId="0" xfId="3" applyNumberFormat="1" applyAlignment="1" applyProtection="1">
      <alignment horizontal="center" wrapText="1"/>
    </xf>
    <xf numFmtId="2" fontId="3" fillId="0" borderId="0" xfId="3" applyNumberFormat="1" applyAlignment="1" applyProtection="1">
      <alignment wrapText="1"/>
    </xf>
    <xf numFmtId="0" fontId="5" fillId="0" borderId="0" xfId="3" applyFont="1" applyAlignment="1" applyProtection="1">
      <alignment horizontal="center"/>
    </xf>
    <xf numFmtId="0" fontId="27" fillId="0" borderId="56" xfId="0" applyFont="1" applyBorder="1" applyAlignment="1" applyProtection="1">
      <alignment vertical="top" wrapText="1"/>
    </xf>
    <xf numFmtId="2" fontId="27" fillId="2" borderId="2" xfId="0" applyNumberFormat="1" applyFont="1" applyFill="1" applyBorder="1" applyAlignment="1" applyProtection="1">
      <alignment horizontal="center" wrapText="1"/>
    </xf>
    <xf numFmtId="0" fontId="27" fillId="2" borderId="1" xfId="0" applyFont="1" applyFill="1" applyBorder="1" applyAlignment="1" applyProtection="1">
      <alignment wrapText="1"/>
    </xf>
    <xf numFmtId="0" fontId="27" fillId="0" borderId="1" xfId="0" applyFont="1" applyFill="1" applyBorder="1" applyAlignment="1" applyProtection="1">
      <alignment wrapText="1"/>
    </xf>
    <xf numFmtId="0" fontId="27" fillId="0" borderId="1" xfId="0" applyFont="1" applyFill="1" applyBorder="1" applyAlignment="1" applyProtection="1">
      <alignment horizontal="center" wrapText="1"/>
    </xf>
    <xf numFmtId="2" fontId="26" fillId="4" borderId="1" xfId="0" applyNumberFormat="1" applyFont="1" applyFill="1" applyBorder="1" applyAlignment="1" applyProtection="1">
      <alignment horizontal="center"/>
    </xf>
    <xf numFmtId="2" fontId="27" fillId="0" borderId="1" xfId="0" applyNumberFormat="1" applyFont="1" applyFill="1" applyBorder="1" applyAlignment="1" applyProtection="1">
      <alignment horizontal="center"/>
    </xf>
    <xf numFmtId="2" fontId="27" fillId="0" borderId="18" xfId="0" applyNumberFormat="1" applyFont="1" applyBorder="1" applyAlignment="1" applyProtection="1">
      <alignment horizontal="center" vertical="center" wrapText="1"/>
    </xf>
    <xf numFmtId="49" fontId="34" fillId="0" borderId="0" xfId="0" quotePrefix="1" applyNumberFormat="1" applyFont="1" applyBorder="1" applyAlignment="1" applyProtection="1">
      <alignment horizontal="center" wrapText="1"/>
    </xf>
    <xf numFmtId="2" fontId="27" fillId="0" borderId="0" xfId="0" applyNumberFormat="1" applyFont="1" applyBorder="1" applyAlignment="1" applyProtection="1">
      <alignment horizontal="center" vertical="center" wrapText="1"/>
    </xf>
    <xf numFmtId="2" fontId="27" fillId="0" borderId="50" xfId="0" applyNumberFormat="1" applyFont="1" applyBorder="1" applyAlignment="1" applyProtection="1">
      <alignment horizontal="center" vertical="center" wrapText="1"/>
    </xf>
    <xf numFmtId="2" fontId="27" fillId="0" borderId="52" xfId="0" applyNumberFormat="1" applyFont="1" applyBorder="1" applyAlignment="1" applyProtection="1">
      <alignment horizontal="center" vertical="center" wrapText="1"/>
    </xf>
    <xf numFmtId="0" fontId="27" fillId="0" borderId="1" xfId="0" applyFont="1" applyFill="1" applyBorder="1" applyProtection="1"/>
    <xf numFmtId="0" fontId="30" fillId="6" borderId="31" xfId="0" applyFont="1" applyFill="1" applyBorder="1" applyAlignment="1" applyProtection="1"/>
    <xf numFmtId="0" fontId="27" fillId="5" borderId="1" xfId="0" applyFont="1" applyFill="1" applyBorder="1" applyAlignment="1" applyProtection="1">
      <alignment horizontal="center" wrapText="1"/>
    </xf>
    <xf numFmtId="2" fontId="26" fillId="5" borderId="1" xfId="0" applyNumberFormat="1" applyFont="1" applyFill="1" applyBorder="1" applyAlignment="1" applyProtection="1">
      <alignment horizontal="center"/>
    </xf>
    <xf numFmtId="2" fontId="26" fillId="0" borderId="1" xfId="0" applyNumberFormat="1" applyFont="1" applyFill="1" applyBorder="1" applyAlignment="1" applyProtection="1">
      <alignment horizontal="center"/>
    </xf>
    <xf numFmtId="2" fontId="27" fillId="0" borderId="1" xfId="0" applyNumberFormat="1" applyFont="1" applyFill="1" applyBorder="1" applyAlignment="1" applyProtection="1">
      <alignment horizontal="center"/>
      <protection locked="0"/>
    </xf>
    <xf numFmtId="0" fontId="37" fillId="6" borderId="32" xfId="0" applyFont="1" applyFill="1" applyBorder="1" applyAlignment="1" applyProtection="1"/>
    <xf numFmtId="0" fontId="27" fillId="5" borderId="10" xfId="0" applyFont="1" applyFill="1" applyBorder="1" applyAlignment="1" applyProtection="1">
      <alignment horizontal="center" wrapText="1"/>
    </xf>
    <xf numFmtId="2" fontId="26" fillId="5" borderId="10" xfId="0" applyNumberFormat="1" applyFont="1" applyFill="1" applyBorder="1" applyAlignment="1" applyProtection="1">
      <alignment horizontal="center"/>
    </xf>
    <xf numFmtId="2" fontId="26" fillId="0" borderId="10" xfId="0" applyNumberFormat="1" applyFont="1" applyFill="1" applyBorder="1" applyAlignment="1" applyProtection="1">
      <alignment horizontal="center"/>
    </xf>
    <xf numFmtId="0" fontId="27" fillId="0" borderId="10" xfId="0" applyFont="1" applyBorder="1" applyAlignment="1" applyProtection="1">
      <alignment horizontal="center"/>
    </xf>
    <xf numFmtId="2" fontId="26" fillId="4" borderId="10" xfId="0" applyNumberFormat="1" applyFont="1" applyFill="1" applyBorder="1" applyAlignment="1" applyProtection="1">
      <alignment horizontal="center"/>
    </xf>
    <xf numFmtId="2" fontId="27" fillId="0" borderId="10" xfId="0" applyNumberFormat="1" applyFont="1" applyFill="1" applyBorder="1" applyAlignment="1" applyProtection="1">
      <alignment horizontal="center"/>
    </xf>
    <xf numFmtId="2" fontId="27" fillId="2" borderId="2" xfId="0" applyNumberFormat="1" applyFont="1" applyFill="1" applyBorder="1" applyAlignment="1" applyProtection="1">
      <alignment horizontal="center"/>
    </xf>
    <xf numFmtId="0" fontId="27" fillId="2" borderId="1" xfId="0" applyFont="1" applyFill="1" applyBorder="1" applyProtection="1"/>
    <xf numFmtId="2" fontId="27" fillId="2" borderId="18" xfId="0" applyNumberFormat="1" applyFont="1" applyFill="1" applyBorder="1" applyAlignment="1" applyProtection="1">
      <alignment horizontal="center" wrapText="1"/>
    </xf>
    <xf numFmtId="49" fontId="27" fillId="2" borderId="0" xfId="0" applyNumberFormat="1" applyFont="1" applyFill="1" applyBorder="1" applyAlignment="1" applyProtection="1">
      <alignment horizontal="center"/>
    </xf>
    <xf numFmtId="2" fontId="27" fillId="2" borderId="0" xfId="0" applyNumberFormat="1" applyFont="1" applyFill="1" applyBorder="1" applyAlignment="1" applyProtection="1">
      <alignment horizontal="center" wrapText="1"/>
    </xf>
    <xf numFmtId="2" fontId="27" fillId="2" borderId="50" xfId="0" applyNumberFormat="1" applyFont="1" applyFill="1" applyBorder="1" applyAlignment="1" applyProtection="1">
      <alignment horizontal="center" wrapText="1"/>
    </xf>
    <xf numFmtId="2" fontId="27" fillId="2" borderId="52" xfId="0" applyNumberFormat="1" applyFont="1" applyFill="1" applyBorder="1" applyAlignment="1" applyProtection="1">
      <alignment horizontal="center" wrapText="1"/>
    </xf>
    <xf numFmtId="0" fontId="26" fillId="5" borderId="8" xfId="0" applyFont="1" applyFill="1" applyBorder="1" applyProtection="1"/>
    <xf numFmtId="0" fontId="27" fillId="0" borderId="8" xfId="0" applyFont="1" applyBorder="1" applyAlignment="1" applyProtection="1">
      <alignment horizontal="center" wrapText="1"/>
    </xf>
    <xf numFmtId="2" fontId="26" fillId="4" borderId="8" xfId="0" applyNumberFormat="1" applyFont="1" applyFill="1" applyBorder="1" applyAlignment="1" applyProtection="1">
      <alignment horizontal="center"/>
    </xf>
    <xf numFmtId="2" fontId="27" fillId="0" borderId="8" xfId="0" applyNumberFormat="1" applyFont="1" applyFill="1" applyBorder="1" applyAlignment="1" applyProtection="1">
      <alignment horizontal="center"/>
    </xf>
    <xf numFmtId="0" fontId="27" fillId="0" borderId="19" xfId="0" applyFont="1" applyFill="1" applyBorder="1" applyProtection="1"/>
    <xf numFmtId="0" fontId="30" fillId="6" borderId="10" xfId="0" applyFont="1" applyFill="1" applyBorder="1" applyProtection="1"/>
    <xf numFmtId="0" fontId="27" fillId="5" borderId="20" xfId="0" applyFont="1" applyFill="1" applyBorder="1" applyAlignment="1" applyProtection="1">
      <alignment horizontal="center" wrapText="1"/>
    </xf>
    <xf numFmtId="1" fontId="26" fillId="5" borderId="1" xfId="0" applyNumberFormat="1" applyFont="1" applyFill="1" applyBorder="1" applyAlignment="1" applyProtection="1">
      <alignment horizontal="center"/>
    </xf>
    <xf numFmtId="2" fontId="27" fillId="4" borderId="1" xfId="0" applyNumberFormat="1" applyFont="1" applyFill="1" applyBorder="1" applyAlignment="1" applyProtection="1">
      <alignment horizontal="center"/>
    </xf>
    <xf numFmtId="0" fontId="30" fillId="6" borderId="8" xfId="0" applyFont="1" applyFill="1" applyBorder="1" applyProtection="1"/>
    <xf numFmtId="0" fontId="26" fillId="5" borderId="1" xfId="0" applyFont="1" applyFill="1" applyBorder="1" applyProtection="1"/>
    <xf numFmtId="0" fontId="27" fillId="0" borderId="20" xfId="0" applyFont="1" applyFill="1" applyBorder="1" applyAlignment="1" applyProtection="1">
      <alignment horizontal="center" wrapText="1"/>
    </xf>
    <xf numFmtId="2" fontId="27" fillId="3" borderId="18" xfId="0" applyNumberFormat="1" applyFont="1" applyFill="1" applyBorder="1" applyAlignment="1" applyProtection="1">
      <alignment horizontal="center" vertical="center" wrapText="1"/>
    </xf>
    <xf numFmtId="49" fontId="27" fillId="3" borderId="0" xfId="0" applyNumberFormat="1" applyFont="1" applyFill="1" applyBorder="1" applyAlignment="1" applyProtection="1">
      <alignment horizontal="center" vertical="center" wrapText="1"/>
    </xf>
    <xf numFmtId="2" fontId="27" fillId="3" borderId="52" xfId="0" applyNumberFormat="1" applyFont="1" applyFill="1" applyBorder="1" applyAlignment="1" applyProtection="1">
      <alignment horizontal="center" vertical="center" wrapText="1"/>
    </xf>
    <xf numFmtId="2" fontId="27" fillId="3" borderId="0" xfId="0" applyNumberFormat="1" applyFont="1" applyFill="1" applyBorder="1" applyAlignment="1" applyProtection="1">
      <alignment horizontal="center" vertical="center" wrapText="1"/>
    </xf>
    <xf numFmtId="0" fontId="30" fillId="6" borderId="1" xfId="0" applyFont="1" applyFill="1" applyBorder="1" applyProtection="1"/>
    <xf numFmtId="0" fontId="27" fillId="0" borderId="1" xfId="0" applyFont="1" applyBorder="1" applyAlignment="1" applyProtection="1">
      <alignment horizontal="center"/>
    </xf>
    <xf numFmtId="0" fontId="26" fillId="5" borderId="1" xfId="0" applyFont="1" applyFill="1" applyBorder="1" applyAlignment="1" applyProtection="1">
      <alignment horizontal="center" wrapText="1"/>
    </xf>
    <xf numFmtId="2" fontId="26" fillId="5" borderId="14" xfId="0" applyNumberFormat="1" applyFont="1" applyFill="1" applyBorder="1" applyAlignment="1" applyProtection="1">
      <alignment horizontal="center"/>
    </xf>
    <xf numFmtId="2" fontId="27" fillId="4" borderId="20" xfId="0" applyNumberFormat="1" applyFont="1" applyFill="1" applyBorder="1" applyAlignment="1" applyProtection="1">
      <alignment horizontal="center"/>
    </xf>
    <xf numFmtId="2" fontId="27" fillId="0" borderId="18" xfId="0" applyNumberFormat="1" applyFont="1" applyFill="1" applyBorder="1" applyAlignment="1" applyProtection="1">
      <alignment horizontal="center" vertical="center" wrapText="1"/>
    </xf>
    <xf numFmtId="49" fontId="34" fillId="0" borderId="0" xfId="0" quotePrefix="1" applyNumberFormat="1" applyFont="1" applyFill="1" applyBorder="1" applyAlignment="1" applyProtection="1">
      <alignment horizontal="center" wrapText="1"/>
    </xf>
    <xf numFmtId="2" fontId="27" fillId="0" borderId="52" xfId="0" applyNumberFormat="1" applyFont="1" applyFill="1" applyBorder="1" applyAlignment="1" applyProtection="1">
      <alignment horizontal="center" vertical="center" wrapText="1"/>
    </xf>
    <xf numFmtId="2" fontId="27" fillId="0" borderId="0" xfId="0" applyNumberFormat="1" applyFont="1" applyFill="1" applyBorder="1" applyAlignment="1" applyProtection="1">
      <alignment horizontal="center" vertical="center" wrapText="1"/>
    </xf>
    <xf numFmtId="0" fontId="27" fillId="0" borderId="31" xfId="0" applyFont="1" applyFill="1" applyBorder="1" applyProtection="1"/>
    <xf numFmtId="0" fontId="30" fillId="6" borderId="33" xfId="0" applyFont="1" applyFill="1" applyBorder="1" applyProtection="1"/>
    <xf numFmtId="0" fontId="27" fillId="5" borderId="62" xfId="0" applyFont="1" applyFill="1" applyBorder="1" applyAlignment="1" applyProtection="1">
      <alignment horizontal="center" wrapText="1"/>
    </xf>
    <xf numFmtId="2" fontId="27" fillId="4" borderId="10" xfId="0" applyNumberFormat="1" applyFont="1" applyFill="1" applyBorder="1" applyAlignment="1" applyProtection="1">
      <alignment horizontal="center"/>
    </xf>
    <xf numFmtId="2" fontId="27" fillId="23" borderId="43" xfId="0" applyNumberFormat="1" applyFont="1" applyFill="1" applyBorder="1" applyAlignment="1" applyProtection="1">
      <alignment horizontal="center"/>
    </xf>
    <xf numFmtId="0" fontId="27" fillId="23" borderId="46" xfId="0" applyFont="1" applyFill="1" applyBorder="1" applyProtection="1"/>
    <xf numFmtId="0" fontId="30" fillId="23" borderId="46" xfId="0" applyFont="1" applyFill="1" applyBorder="1" applyProtection="1"/>
    <xf numFmtId="0" fontId="27" fillId="23" borderId="35" xfId="0" applyFont="1" applyFill="1" applyBorder="1" applyAlignment="1" applyProtection="1">
      <alignment horizontal="center" wrapText="1"/>
    </xf>
    <xf numFmtId="2" fontId="26" fillId="23" borderId="35" xfId="0" applyNumberFormat="1" applyFont="1" applyFill="1" applyBorder="1" applyAlignment="1" applyProtection="1">
      <alignment horizontal="center"/>
    </xf>
    <xf numFmtId="2" fontId="36" fillId="23" borderId="35" xfId="0" applyNumberFormat="1" applyFont="1" applyFill="1" applyBorder="1" applyAlignment="1" applyProtection="1">
      <alignment horizontal="center"/>
    </xf>
    <xf numFmtId="0" fontId="27" fillId="23" borderId="35" xfId="0" applyFont="1" applyFill="1" applyBorder="1" applyAlignment="1" applyProtection="1">
      <alignment horizontal="center"/>
    </xf>
    <xf numFmtId="2" fontId="27" fillId="23" borderId="35" xfId="0" applyNumberFormat="1" applyFont="1" applyFill="1" applyBorder="1" applyAlignment="1" applyProtection="1">
      <alignment horizontal="center"/>
    </xf>
    <xf numFmtId="0" fontId="27" fillId="23" borderId="47" xfId="0" applyFont="1" applyFill="1" applyBorder="1" applyAlignment="1" applyProtection="1">
      <alignment horizontal="center" wrapText="1"/>
    </xf>
    <xf numFmtId="2" fontId="27" fillId="2" borderId="11" xfId="0" applyNumberFormat="1" applyFont="1" applyFill="1" applyBorder="1" applyAlignment="1" applyProtection="1">
      <alignment horizontal="center"/>
    </xf>
    <xf numFmtId="0" fontId="27" fillId="2" borderId="8" xfId="0" applyFont="1" applyFill="1" applyBorder="1" applyProtection="1"/>
    <xf numFmtId="49" fontId="27" fillId="2" borderId="0" xfId="0" applyNumberFormat="1" applyFont="1" applyFill="1" applyBorder="1" applyAlignment="1" applyProtection="1">
      <alignment horizontal="center" vertical="center" wrapText="1"/>
    </xf>
    <xf numFmtId="0" fontId="27" fillId="0" borderId="10" xfId="0" applyFont="1" applyFill="1" applyBorder="1" applyProtection="1"/>
    <xf numFmtId="2" fontId="27" fillId="0" borderId="54" xfId="0" applyNumberFormat="1" applyFont="1" applyFill="1" applyBorder="1" applyAlignment="1" applyProtection="1">
      <alignment horizontal="center" vertical="center" wrapText="1"/>
    </xf>
    <xf numFmtId="0" fontId="27" fillId="23" borderId="44" xfId="0" applyFont="1" applyFill="1" applyBorder="1" applyProtection="1"/>
    <xf numFmtId="2" fontId="27" fillId="25" borderId="51" xfId="0" applyNumberFormat="1" applyFont="1" applyFill="1" applyBorder="1" applyAlignment="1" applyProtection="1">
      <alignment horizontal="center" wrapText="1"/>
    </xf>
    <xf numFmtId="49" fontId="27" fillId="25" borderId="35" xfId="0" applyNumberFormat="1" applyFont="1" applyFill="1" applyBorder="1" applyAlignment="1" applyProtection="1">
      <alignment horizontal="center" wrapText="1"/>
    </xf>
    <xf numFmtId="2" fontId="27" fillId="25" borderId="35" xfId="0" applyNumberFormat="1" applyFont="1" applyFill="1" applyBorder="1" applyAlignment="1" applyProtection="1">
      <alignment horizontal="center" wrapText="1"/>
    </xf>
    <xf numFmtId="2" fontId="27" fillId="2" borderId="18" xfId="0" applyNumberFormat="1" applyFont="1" applyFill="1" applyBorder="1" applyAlignment="1" applyProtection="1"/>
    <xf numFmtId="49" fontId="27" fillId="2" borderId="0" xfId="0" applyNumberFormat="1" applyFont="1" applyFill="1" applyBorder="1" applyAlignment="1" applyProtection="1">
      <alignment horizontal="center" wrapText="1"/>
    </xf>
    <xf numFmtId="0" fontId="27" fillId="4" borderId="1" xfId="0" applyFont="1" applyFill="1" applyBorder="1" applyAlignment="1" applyProtection="1">
      <alignment horizontal="center"/>
    </xf>
    <xf numFmtId="2" fontId="27" fillId="0" borderId="18" xfId="0" applyNumberFormat="1" applyFont="1" applyBorder="1" applyAlignment="1" applyProtection="1">
      <alignment horizontal="center" wrapText="1"/>
    </xf>
    <xf numFmtId="49" fontId="27" fillId="0" borderId="0" xfId="0" applyNumberFormat="1" applyFont="1" applyBorder="1" applyAlignment="1" applyProtection="1">
      <alignment horizontal="center" wrapText="1"/>
    </xf>
    <xf numFmtId="2" fontId="27" fillId="0" borderId="0" xfId="0" applyNumberFormat="1" applyFont="1" applyBorder="1" applyAlignment="1" applyProtection="1">
      <alignment horizontal="center" wrapText="1"/>
    </xf>
    <xf numFmtId="0" fontId="27" fillId="4" borderId="10" xfId="0" applyFont="1" applyFill="1" applyBorder="1" applyAlignment="1" applyProtection="1">
      <alignment horizontal="center"/>
    </xf>
    <xf numFmtId="0" fontId="27" fillId="3" borderId="14" xfId="0" applyFont="1" applyFill="1" applyBorder="1" applyAlignment="1" applyProtection="1">
      <alignment horizontal="center" wrapText="1"/>
    </xf>
    <xf numFmtId="2" fontId="34" fillId="3" borderId="1" xfId="0" applyNumberFormat="1" applyFont="1" applyFill="1" applyBorder="1" applyAlignment="1" applyProtection="1">
      <alignment horizontal="center"/>
    </xf>
    <xf numFmtId="2" fontId="27" fillId="0" borderId="18" xfId="0" applyNumberFormat="1" applyFont="1" applyFill="1" applyBorder="1" applyAlignment="1" applyProtection="1">
      <alignment horizontal="center" wrapText="1"/>
    </xf>
    <xf numFmtId="49" fontId="27" fillId="0" borderId="0" xfId="0" applyNumberFormat="1" applyFont="1" applyFill="1" applyBorder="1" applyAlignment="1" applyProtection="1">
      <alignment horizontal="center" wrapText="1"/>
    </xf>
    <xf numFmtId="2" fontId="27" fillId="2" borderId="10" xfId="0" applyNumberFormat="1" applyFont="1" applyFill="1" applyBorder="1" applyAlignment="1" applyProtection="1">
      <alignment horizontal="center"/>
    </xf>
    <xf numFmtId="0" fontId="27" fillId="2" borderId="10" xfId="0" applyFont="1" applyFill="1" applyBorder="1" applyProtection="1"/>
    <xf numFmtId="0" fontId="27" fillId="0" borderId="1" xfId="0" applyFont="1" applyBorder="1" applyProtection="1"/>
    <xf numFmtId="2" fontId="27" fillId="0" borderId="1" xfId="0" applyNumberFormat="1" applyFont="1" applyBorder="1" applyAlignment="1" applyProtection="1">
      <alignment horizontal="center"/>
    </xf>
    <xf numFmtId="0" fontId="27" fillId="0" borderId="8" xfId="0" applyFont="1" applyFill="1" applyBorder="1" applyProtection="1"/>
    <xf numFmtId="0" fontId="27" fillId="0" borderId="1" xfId="0" applyFont="1" applyFill="1" applyBorder="1" applyAlignment="1" applyProtection="1"/>
    <xf numFmtId="49" fontId="27" fillId="0" borderId="0" xfId="0" applyNumberFormat="1" applyFont="1" applyFill="1" applyBorder="1" applyAlignment="1" applyProtection="1">
      <alignment horizontal="center"/>
    </xf>
    <xf numFmtId="2" fontId="27" fillId="0" borderId="9" xfId="0" applyNumberFormat="1" applyFont="1" applyFill="1" applyBorder="1" applyAlignment="1" applyProtection="1">
      <alignment horizontal="center"/>
    </xf>
    <xf numFmtId="2" fontId="27" fillId="0" borderId="1" xfId="0" applyNumberFormat="1" applyFont="1" applyBorder="1" applyProtection="1"/>
    <xf numFmtId="0" fontId="27" fillId="0" borderId="14" xfId="0" applyFont="1" applyFill="1" applyBorder="1" applyProtection="1"/>
    <xf numFmtId="4" fontId="34" fillId="3" borderId="4" xfId="0" applyNumberFormat="1" applyFont="1" applyFill="1" applyBorder="1" applyAlignment="1" applyProtection="1">
      <alignment horizontal="center"/>
    </xf>
    <xf numFmtId="2" fontId="27" fillId="0" borderId="57" xfId="0" applyNumberFormat="1" applyFont="1" applyBorder="1" applyAlignment="1" applyProtection="1">
      <alignment horizontal="center" wrapText="1"/>
    </xf>
    <xf numFmtId="49" fontId="27" fillId="0" borderId="53" xfId="0" applyNumberFormat="1" applyFont="1" applyFill="1" applyBorder="1" applyAlignment="1" applyProtection="1">
      <alignment horizontal="center" wrapText="1"/>
    </xf>
    <xf numFmtId="2" fontId="27" fillId="0" borderId="53" xfId="0" applyNumberFormat="1" applyFont="1" applyBorder="1" applyAlignment="1" applyProtection="1">
      <alignment horizontal="center" wrapText="1"/>
    </xf>
    <xf numFmtId="49" fontId="27" fillId="0" borderId="53" xfId="0" applyNumberFormat="1" applyFont="1" applyBorder="1" applyAlignment="1" applyProtection="1">
      <alignment horizontal="center" wrapText="1"/>
    </xf>
    <xf numFmtId="2" fontId="27" fillId="0" borderId="0" xfId="0" applyNumberFormat="1" applyFont="1" applyBorder="1" applyAlignment="1" applyProtection="1">
      <alignment horizontal="center"/>
    </xf>
    <xf numFmtId="0" fontId="27" fillId="0" borderId="0" xfId="0" applyFont="1" applyBorder="1" applyProtection="1"/>
    <xf numFmtId="2" fontId="27" fillId="0" borderId="0" xfId="0" applyNumberFormat="1" applyFont="1" applyAlignment="1" applyProtection="1">
      <alignment horizontal="center"/>
    </xf>
    <xf numFmtId="2" fontId="34" fillId="0" borderId="0" xfId="0" applyNumberFormat="1" applyFont="1" applyFill="1" applyBorder="1" applyAlignment="1" applyProtection="1">
      <alignment horizontal="center"/>
    </xf>
    <xf numFmtId="0" fontId="27" fillId="0" borderId="0" xfId="0" applyFont="1" applyFill="1" applyProtection="1"/>
    <xf numFmtId="0" fontId="27" fillId="0" borderId="0" xfId="0" applyFont="1" applyAlignment="1" applyProtection="1">
      <alignment horizontal="center" wrapText="1"/>
    </xf>
    <xf numFmtId="0" fontId="27" fillId="0" borderId="0" xfId="0" applyFont="1" applyProtection="1"/>
    <xf numFmtId="0" fontId="27" fillId="0" borderId="0" xfId="0" applyFont="1" applyAlignment="1" applyProtection="1">
      <alignment horizontal="center"/>
    </xf>
    <xf numFmtId="0" fontId="3" fillId="0" borderId="0" xfId="3" applyFont="1" applyProtection="1"/>
    <xf numFmtId="0" fontId="3" fillId="0" borderId="0" xfId="3" applyFont="1" applyAlignment="1" applyProtection="1">
      <alignment horizontal="center"/>
    </xf>
    <xf numFmtId="0" fontId="29" fillId="3" borderId="63" xfId="0" applyFont="1" applyFill="1" applyBorder="1" applyAlignment="1" applyProtection="1"/>
    <xf numFmtId="0" fontId="30" fillId="24" borderId="1" xfId="0" applyFont="1" applyFill="1" applyBorder="1" applyProtection="1">
      <protection locked="0"/>
    </xf>
    <xf numFmtId="2" fontId="36" fillId="24" borderId="1" xfId="0" applyNumberFormat="1" applyFont="1" applyFill="1" applyBorder="1" applyAlignment="1" applyProtection="1">
      <alignment horizontal="center"/>
      <protection locked="0"/>
    </xf>
    <xf numFmtId="1" fontId="36" fillId="24" borderId="8" xfId="0" applyNumberFormat="1" applyFont="1" applyFill="1" applyBorder="1" applyAlignment="1" applyProtection="1">
      <alignment horizontal="center"/>
      <protection locked="0"/>
    </xf>
    <xf numFmtId="1" fontId="36" fillId="24" borderId="1" xfId="0" applyNumberFormat="1" applyFont="1" applyFill="1" applyBorder="1" applyAlignment="1" applyProtection="1">
      <alignment horizontal="center"/>
      <protection locked="0"/>
    </xf>
    <xf numFmtId="164" fontId="36" fillId="0" borderId="1" xfId="0" applyNumberFormat="1" applyFont="1" applyFill="1" applyBorder="1" applyAlignment="1" applyProtection="1">
      <alignment horizontal="center"/>
      <protection locked="0"/>
    </xf>
    <xf numFmtId="164" fontId="36" fillId="0" borderId="10" xfId="0" applyNumberFormat="1" applyFont="1" applyFill="1" applyBorder="1" applyAlignment="1" applyProtection="1">
      <alignment horizontal="center"/>
      <protection locked="0"/>
    </xf>
    <xf numFmtId="164" fontId="36" fillId="0" borderId="8" xfId="0" applyNumberFormat="1" applyFont="1" applyFill="1" applyBorder="1" applyAlignment="1" applyProtection="1">
      <alignment horizontal="center"/>
      <protection locked="0"/>
    </xf>
    <xf numFmtId="165" fontId="36" fillId="0" borderId="1" xfId="0" applyNumberFormat="1" applyFont="1" applyFill="1" applyBorder="1" applyAlignment="1" applyProtection="1">
      <alignment horizontal="center"/>
      <protection locked="0"/>
    </xf>
    <xf numFmtId="0" fontId="30" fillId="0" borderId="1" xfId="0" applyFont="1" applyBorder="1" applyAlignment="1" applyProtection="1">
      <alignment horizontal="center"/>
      <protection locked="0"/>
    </xf>
    <xf numFmtId="0" fontId="30" fillId="0" borderId="10" xfId="0" applyFont="1" applyBorder="1" applyAlignment="1" applyProtection="1">
      <alignment horizontal="center"/>
      <protection locked="0"/>
    </xf>
    <xf numFmtId="9" fontId="30" fillId="0" borderId="1" xfId="0" applyNumberFormat="1" applyFont="1" applyBorder="1" applyAlignment="1" applyProtection="1">
      <alignment horizontal="center"/>
      <protection locked="0"/>
    </xf>
    <xf numFmtId="2" fontId="30" fillId="0" borderId="1" xfId="0" applyNumberFormat="1" applyFont="1" applyBorder="1" applyProtection="1">
      <protection locked="0"/>
    </xf>
    <xf numFmtId="0" fontId="7" fillId="0" borderId="0" xfId="3" applyFont="1" applyBorder="1" applyAlignment="1" applyProtection="1">
      <alignment horizontal="center"/>
      <protection locked="0"/>
    </xf>
    <xf numFmtId="0" fontId="7" fillId="0" borderId="0" xfId="3" applyFont="1" applyAlignment="1" applyProtection="1">
      <alignment horizontal="center"/>
      <protection locked="0"/>
    </xf>
    <xf numFmtId="2" fontId="27" fillId="23" borderId="51" xfId="0" applyNumberFormat="1" applyFont="1" applyFill="1" applyBorder="1" applyAlignment="1" applyProtection="1">
      <alignment horizontal="center" wrapText="1"/>
    </xf>
    <xf numFmtId="49" fontId="27" fillId="23" borderId="35" xfId="0" applyNumberFormat="1" applyFont="1" applyFill="1" applyBorder="1" applyAlignment="1" applyProtection="1">
      <alignment horizontal="center" wrapText="1"/>
    </xf>
    <xf numFmtId="2" fontId="27" fillId="23" borderId="65" xfId="0" applyNumberFormat="1" applyFont="1" applyFill="1" applyBorder="1" applyAlignment="1" applyProtection="1">
      <alignment horizontal="center" wrapText="1"/>
    </xf>
    <xf numFmtId="2" fontId="27" fillId="23" borderId="35" xfId="0" applyNumberFormat="1" applyFont="1" applyFill="1" applyBorder="1" applyAlignment="1" applyProtection="1">
      <alignment horizontal="center" wrapText="1"/>
    </xf>
    <xf numFmtId="0" fontId="27" fillId="23" borderId="47" xfId="0" applyFont="1" applyFill="1" applyBorder="1" applyAlignment="1" applyProtection="1">
      <alignment vertical="top" wrapText="1"/>
    </xf>
    <xf numFmtId="0" fontId="27" fillId="2" borderId="41" xfId="0" applyFont="1" applyFill="1" applyBorder="1" applyProtection="1"/>
    <xf numFmtId="2" fontId="2" fillId="23" borderId="51" xfId="0" applyNumberFormat="1" applyFont="1" applyFill="1" applyBorder="1" applyAlignment="1" applyProtection="1">
      <alignment horizontal="center" wrapText="1"/>
    </xf>
    <xf numFmtId="49" fontId="2" fillId="23" borderId="35" xfId="0" applyNumberFormat="1" applyFont="1" applyFill="1" applyBorder="1" applyAlignment="1" applyProtection="1">
      <alignment horizontal="center" wrapText="1"/>
    </xf>
    <xf numFmtId="2" fontId="0" fillId="23" borderId="35" xfId="0" applyNumberFormat="1" applyFill="1" applyBorder="1" applyAlignment="1" applyProtection="1">
      <alignment horizontal="center" wrapText="1"/>
    </xf>
    <xf numFmtId="49" fontId="0" fillId="23" borderId="35" xfId="0" applyNumberFormat="1" applyFill="1" applyBorder="1" applyAlignment="1" applyProtection="1">
      <alignment horizontal="center" wrapText="1"/>
    </xf>
    <xf numFmtId="0" fontId="27" fillId="23" borderId="64" xfId="0" applyFont="1" applyFill="1" applyBorder="1" applyAlignment="1" applyProtection="1">
      <alignment vertical="top" wrapText="1"/>
    </xf>
    <xf numFmtId="0" fontId="27" fillId="0" borderId="3" xfId="0" applyFont="1" applyBorder="1" applyAlignment="1" applyProtection="1">
      <alignment horizontal="center" wrapText="1"/>
      <protection locked="0"/>
    </xf>
    <xf numFmtId="0" fontId="27" fillId="0" borderId="12" xfId="0" applyFont="1" applyBorder="1" applyAlignment="1" applyProtection="1">
      <alignment horizontal="center" wrapText="1"/>
      <protection locked="0"/>
    </xf>
    <xf numFmtId="0" fontId="27" fillId="0" borderId="49" xfId="0" applyFont="1" applyBorder="1" applyAlignment="1" applyProtection="1">
      <alignment horizontal="center" wrapText="1"/>
      <protection locked="0"/>
    </xf>
    <xf numFmtId="2" fontId="26" fillId="5" borderId="1" xfId="0" applyNumberFormat="1" applyFont="1" applyFill="1" applyBorder="1" applyAlignment="1" applyProtection="1">
      <alignment horizontal="center"/>
      <protection locked="0"/>
    </xf>
    <xf numFmtId="2" fontId="26" fillId="4" borderId="1" xfId="0" applyNumberFormat="1" applyFont="1" applyFill="1" applyBorder="1" applyAlignment="1" applyProtection="1">
      <alignment horizontal="center"/>
      <protection locked="0"/>
    </xf>
    <xf numFmtId="0" fontId="27" fillId="0" borderId="1" xfId="0" applyFont="1" applyBorder="1" applyAlignment="1" applyProtection="1">
      <alignment horizontal="center"/>
      <protection locked="0"/>
    </xf>
    <xf numFmtId="2" fontId="26" fillId="0" borderId="1" xfId="0" applyNumberFormat="1" applyFont="1" applyFill="1" applyBorder="1" applyAlignment="1" applyProtection="1">
      <alignment horizontal="center"/>
      <protection locked="0"/>
    </xf>
    <xf numFmtId="2" fontId="27" fillId="4" borderId="1" xfId="0" applyNumberFormat="1" applyFont="1" applyFill="1" applyBorder="1" applyAlignment="1" applyProtection="1">
      <alignment horizontal="center"/>
      <protection locked="0"/>
    </xf>
    <xf numFmtId="2" fontId="27" fillId="26" borderId="1" xfId="0" applyNumberFormat="1" applyFont="1" applyFill="1" applyBorder="1" applyAlignment="1" applyProtection="1">
      <alignment horizontal="center"/>
      <protection locked="0"/>
    </xf>
    <xf numFmtId="0" fontId="27" fillId="0" borderId="3" xfId="0" applyFont="1" applyFill="1" applyBorder="1" applyAlignment="1" applyProtection="1">
      <protection locked="0"/>
    </xf>
    <xf numFmtId="0" fontId="27" fillId="3" borderId="15" xfId="0" applyFont="1" applyFill="1" applyBorder="1" applyAlignment="1" applyProtection="1">
      <alignment horizontal="center" wrapText="1"/>
      <protection locked="0"/>
    </xf>
    <xf numFmtId="0" fontId="27" fillId="3" borderId="7" xfId="0" applyFont="1" applyFill="1" applyBorder="1" applyAlignment="1" applyProtection="1">
      <alignment horizontal="center" wrapText="1"/>
      <protection locked="0"/>
    </xf>
    <xf numFmtId="0" fontId="27" fillId="0" borderId="0" xfId="0" applyFont="1" applyProtection="1">
      <protection locked="0"/>
    </xf>
    <xf numFmtId="0" fontId="27" fillId="0" borderId="0" xfId="0" applyFont="1" applyAlignment="1" applyProtection="1">
      <alignment horizontal="center"/>
      <protection locked="0"/>
    </xf>
    <xf numFmtId="0" fontId="1" fillId="3" borderId="12" xfId="0" applyFont="1" applyFill="1" applyBorder="1" applyAlignment="1" applyProtection="1">
      <alignment horizontal="center" wrapText="1"/>
    </xf>
    <xf numFmtId="3" fontId="38" fillId="0" borderId="8" xfId="3" applyNumberFormat="1" applyFont="1" applyFill="1" applyBorder="1" applyAlignment="1" applyProtection="1">
      <alignment horizontal="center" vertical="center"/>
    </xf>
    <xf numFmtId="0" fontId="26" fillId="0" borderId="3" xfId="0" applyFont="1" applyBorder="1" applyAlignment="1" applyProtection="1">
      <alignment horizontal="center" wrapText="1"/>
      <protection locked="0"/>
    </xf>
    <xf numFmtId="2" fontId="26" fillId="0" borderId="1" xfId="0" applyNumberFormat="1" applyFont="1" applyBorder="1" applyProtection="1">
      <protection locked="0"/>
    </xf>
    <xf numFmtId="0" fontId="27" fillId="0" borderId="56" xfId="0" applyFont="1" applyBorder="1" applyAlignment="1" applyProtection="1">
      <alignment vertical="top" wrapText="1"/>
    </xf>
    <xf numFmtId="2" fontId="27" fillId="0" borderId="18" xfId="0" applyNumberFormat="1" applyFont="1" applyBorder="1" applyAlignment="1" applyProtection="1">
      <alignment horizontal="center" wrapText="1"/>
    </xf>
    <xf numFmtId="2" fontId="27" fillId="0" borderId="9" xfId="0" applyNumberFormat="1" applyFont="1" applyFill="1" applyBorder="1" applyAlignment="1" applyProtection="1">
      <alignment horizontal="center"/>
    </xf>
    <xf numFmtId="2" fontId="39" fillId="0" borderId="0" xfId="0" applyNumberFormat="1" applyFont="1" applyFill="1" applyBorder="1" applyAlignment="1" applyProtection="1">
      <alignment horizontal="center" vertical="center" wrapText="1"/>
    </xf>
    <xf numFmtId="49" fontId="40" fillId="0" borderId="0" xfId="0" quotePrefix="1" applyNumberFormat="1" applyFont="1" applyFill="1" applyBorder="1" applyAlignment="1" applyProtection="1">
      <alignment horizontal="center" wrapText="1"/>
    </xf>
    <xf numFmtId="2" fontId="39" fillId="0" borderId="52" xfId="0" applyNumberFormat="1" applyFont="1" applyFill="1" applyBorder="1" applyAlignment="1" applyProtection="1">
      <alignment horizontal="center" vertical="center" wrapText="1"/>
    </xf>
    <xf numFmtId="2" fontId="39" fillId="0" borderId="54" xfId="0" applyNumberFormat="1" applyFont="1" applyFill="1" applyBorder="1" applyAlignment="1" applyProtection="1">
      <alignment horizontal="center" vertical="center" wrapText="1"/>
    </xf>
    <xf numFmtId="2" fontId="39" fillId="0" borderId="52" xfId="0" applyNumberFormat="1" applyFont="1" applyBorder="1" applyAlignment="1" applyProtection="1">
      <alignment horizontal="center" vertical="center" wrapText="1"/>
    </xf>
    <xf numFmtId="2" fontId="39" fillId="0" borderId="18" xfId="0" applyNumberFormat="1" applyFont="1" applyBorder="1" applyAlignment="1" applyProtection="1">
      <alignment horizontal="center" vertical="center" wrapText="1"/>
    </xf>
    <xf numFmtId="2" fontId="39" fillId="0" borderId="0" xfId="0" applyNumberFormat="1" applyFont="1" applyBorder="1" applyAlignment="1" applyProtection="1">
      <alignment horizontal="center" vertical="center" wrapText="1"/>
    </xf>
    <xf numFmtId="0" fontId="27" fillId="0" borderId="56" xfId="0" applyFont="1" applyBorder="1" applyAlignment="1" applyProtection="1">
      <alignment vertical="top" wrapText="1"/>
    </xf>
    <xf numFmtId="0" fontId="34" fillId="3" borderId="14" xfId="0" applyFont="1" applyFill="1" applyBorder="1" applyAlignment="1" applyProtection="1">
      <alignment horizontal="right"/>
    </xf>
    <xf numFmtId="0" fontId="27" fillId="0" borderId="14" xfId="0" applyFont="1" applyBorder="1" applyAlignment="1" applyProtection="1">
      <alignment horizontal="right"/>
    </xf>
    <xf numFmtId="0" fontId="27" fillId="0" borderId="20" xfId="0" applyFont="1" applyBorder="1" applyAlignment="1" applyProtection="1">
      <alignment horizontal="right"/>
    </xf>
    <xf numFmtId="0" fontId="27" fillId="0" borderId="58" xfId="0" applyFont="1" applyBorder="1" applyAlignment="1" applyProtection="1">
      <alignment vertical="top" wrapText="1"/>
    </xf>
    <xf numFmtId="2" fontId="27" fillId="0" borderId="9" xfId="0" applyNumberFormat="1" applyFont="1" applyFill="1" applyBorder="1" applyAlignment="1" applyProtection="1">
      <alignment horizontal="center"/>
    </xf>
    <xf numFmtId="0" fontId="27" fillId="0" borderId="42" xfId="0" applyFont="1" applyBorder="1" applyAlignment="1" applyProtection="1">
      <alignment horizontal="center"/>
    </xf>
    <xf numFmtId="0" fontId="27" fillId="0" borderId="38" xfId="0" applyFont="1" applyBorder="1" applyAlignment="1" applyProtection="1">
      <alignment horizontal="center"/>
    </xf>
    <xf numFmtId="2" fontId="27" fillId="0" borderId="42" xfId="0" applyNumberFormat="1" applyFont="1" applyFill="1" applyBorder="1" applyAlignment="1" applyProtection="1">
      <alignment horizontal="center"/>
    </xf>
    <xf numFmtId="2" fontId="27" fillId="0" borderId="11" xfId="0" applyNumberFormat="1" applyFont="1" applyFill="1" applyBorder="1" applyAlignment="1" applyProtection="1">
      <alignment horizontal="center"/>
    </xf>
    <xf numFmtId="0" fontId="3" fillId="0" borderId="0" xfId="3" applyFont="1" applyAlignment="1" applyProtection="1">
      <alignment horizontal="right" wrapText="1"/>
    </xf>
    <xf numFmtId="0" fontId="3" fillId="0" borderId="0" xfId="3" applyFont="1" applyAlignment="1" applyProtection="1">
      <alignment wrapText="1"/>
    </xf>
    <xf numFmtId="0" fontId="27" fillId="2" borderId="19" xfId="0" applyFont="1" applyFill="1" applyBorder="1" applyAlignment="1" applyProtection="1"/>
    <xf numFmtId="0" fontId="27" fillId="0" borderId="14" xfId="0" applyFont="1" applyBorder="1" applyAlignment="1" applyProtection="1"/>
    <xf numFmtId="0" fontId="27" fillId="0" borderId="15" xfId="0" applyFont="1" applyBorder="1" applyAlignment="1" applyProtection="1"/>
    <xf numFmtId="2" fontId="27" fillId="0" borderId="10" xfId="0" applyNumberFormat="1" applyFont="1" applyFill="1" applyBorder="1" applyAlignment="1" applyProtection="1">
      <alignment horizontal="center"/>
    </xf>
    <xf numFmtId="2" fontId="27" fillId="0" borderId="33" xfId="0" applyNumberFormat="1" applyFont="1" applyFill="1" applyBorder="1" applyAlignment="1" applyProtection="1">
      <alignment horizontal="center"/>
    </xf>
    <xf numFmtId="0" fontId="27" fillId="0" borderId="8" xfId="0" applyFont="1" applyBorder="1" applyAlignment="1" applyProtection="1">
      <alignment horizontal="center"/>
    </xf>
    <xf numFmtId="0" fontId="27" fillId="2" borderId="14" xfId="0" applyFont="1" applyFill="1" applyBorder="1" applyAlignment="1" applyProtection="1">
      <alignment horizontal="center"/>
    </xf>
    <xf numFmtId="0" fontId="27" fillId="2" borderId="15" xfId="0" applyFont="1" applyFill="1" applyBorder="1" applyAlignment="1" applyProtection="1">
      <alignment horizontal="center"/>
    </xf>
    <xf numFmtId="0" fontId="27" fillId="2" borderId="60" xfId="0" applyFont="1" applyFill="1" applyBorder="1" applyAlignment="1" applyProtection="1">
      <alignment horizontal="center"/>
    </xf>
    <xf numFmtId="0" fontId="27" fillId="2" borderId="61" xfId="0" applyFont="1" applyFill="1" applyBorder="1" applyAlignment="1" applyProtection="1">
      <alignment horizontal="center"/>
    </xf>
    <xf numFmtId="0" fontId="27" fillId="2" borderId="59" xfId="0" applyFont="1" applyFill="1" applyBorder="1" applyAlignment="1" applyProtection="1">
      <alignment horizontal="left"/>
    </xf>
    <xf numFmtId="0" fontId="27" fillId="0" borderId="60" xfId="0" applyFont="1" applyBorder="1" applyAlignment="1" applyProtection="1">
      <alignment horizontal="left"/>
    </xf>
    <xf numFmtId="2" fontId="3" fillId="0" borderId="0" xfId="3" applyNumberFormat="1" applyAlignment="1" applyProtection="1">
      <alignment horizontal="right" wrapText="1"/>
    </xf>
    <xf numFmtId="2" fontId="3" fillId="0" borderId="0" xfId="3" applyNumberFormat="1" applyAlignment="1" applyProtection="1">
      <alignment wrapText="1"/>
    </xf>
    <xf numFmtId="0" fontId="27" fillId="2" borderId="39" xfId="0" applyFont="1" applyFill="1" applyBorder="1" applyAlignment="1" applyProtection="1"/>
    <xf numFmtId="0" fontId="27" fillId="0" borderId="30" xfId="0" applyFont="1" applyBorder="1" applyAlignment="1" applyProtection="1"/>
    <xf numFmtId="0" fontId="27" fillId="0" borderId="41" xfId="0" applyFont="1" applyBorder="1" applyAlignment="1" applyProtection="1"/>
    <xf numFmtId="0" fontId="27" fillId="3" borderId="13" xfId="0" applyFont="1" applyFill="1" applyBorder="1" applyAlignment="1" applyProtection="1">
      <alignment horizontal="center"/>
    </xf>
    <xf numFmtId="0" fontId="27" fillId="3" borderId="14" xfId="0" applyFont="1" applyFill="1" applyBorder="1" applyAlignment="1" applyProtection="1"/>
    <xf numFmtId="2" fontId="27" fillId="0" borderId="18" xfId="0" applyNumberFormat="1" applyFont="1" applyBorder="1" applyAlignment="1" applyProtection="1">
      <alignment horizontal="center" wrapText="1"/>
    </xf>
    <xf numFmtId="0" fontId="27" fillId="0" borderId="48" xfId="0" applyFont="1" applyBorder="1" applyAlignment="1" applyProtection="1">
      <alignment horizontal="left"/>
    </xf>
    <xf numFmtId="2" fontId="27" fillId="0" borderId="9" xfId="0" applyNumberFormat="1" applyFont="1" applyFill="1" applyBorder="1" applyAlignment="1" applyProtection="1">
      <alignment horizontal="center" wrapText="1"/>
    </xf>
    <xf numFmtId="0" fontId="27" fillId="0" borderId="11" xfId="0" applyFont="1" applyBorder="1" applyAlignment="1" applyProtection="1">
      <alignment horizontal="center"/>
    </xf>
    <xf numFmtId="0" fontId="27" fillId="0" borderId="56" xfId="0" applyFont="1" applyBorder="1" applyAlignment="1" applyProtection="1">
      <alignment wrapText="1"/>
    </xf>
    <xf numFmtId="0" fontId="26" fillId="0" borderId="56" xfId="1" applyFont="1" applyFill="1" applyBorder="1" applyAlignment="1" applyProtection="1">
      <alignment horizontal="left" vertical="top" wrapText="1"/>
    </xf>
    <xf numFmtId="0" fontId="27" fillId="0" borderId="56" xfId="0" applyFont="1" applyBorder="1" applyAlignment="1" applyProtection="1">
      <alignment horizontal="left" vertical="top" wrapText="1"/>
    </xf>
    <xf numFmtId="0" fontId="29" fillId="3" borderId="55" xfId="0" applyFont="1" applyFill="1" applyBorder="1" applyAlignment="1" applyProtection="1">
      <alignment horizontal="center" wrapText="1"/>
    </xf>
    <xf numFmtId="0" fontId="0" fillId="0" borderId="48" xfId="0" applyBorder="1" applyAlignment="1" applyProtection="1">
      <alignment horizontal="center" wrapText="1"/>
    </xf>
    <xf numFmtId="2" fontId="27" fillId="2" borderId="66" xfId="0" applyNumberFormat="1" applyFont="1" applyFill="1" applyBorder="1" applyAlignment="1" applyProtection="1">
      <alignment horizontal="center" wrapText="1"/>
    </xf>
    <xf numFmtId="0" fontId="27" fillId="0" borderId="30" xfId="0" applyFont="1" applyBorder="1" applyAlignment="1" applyProtection="1">
      <alignment horizontal="center" wrapText="1"/>
    </xf>
    <xf numFmtId="0" fontId="27" fillId="0" borderId="67" xfId="0" applyFont="1" applyBorder="1" applyAlignment="1" applyProtection="1">
      <alignment horizontal="center" wrapText="1"/>
    </xf>
    <xf numFmtId="2" fontId="27" fillId="2" borderId="68" xfId="0" applyNumberFormat="1" applyFont="1" applyFill="1" applyBorder="1" applyAlignment="1" applyProtection="1">
      <alignment horizontal="center" wrapText="1"/>
    </xf>
    <xf numFmtId="0" fontId="27" fillId="0" borderId="60" xfId="0" applyFont="1" applyBorder="1" applyAlignment="1" applyProtection="1">
      <alignment horizontal="center"/>
    </xf>
    <xf numFmtId="0" fontId="27" fillId="0" borderId="61" xfId="0" applyFont="1" applyBorder="1" applyAlignment="1" applyProtection="1">
      <alignment horizontal="center"/>
    </xf>
    <xf numFmtId="0" fontId="27" fillId="2" borderId="14" xfId="0" applyFont="1" applyFill="1" applyBorder="1" applyAlignment="1" applyProtection="1">
      <alignment horizontal="center"/>
      <protection locked="0"/>
    </xf>
    <xf numFmtId="0" fontId="27" fillId="2" borderId="15" xfId="0" applyFont="1" applyFill="1" applyBorder="1" applyAlignment="1" applyProtection="1">
      <alignment horizontal="center"/>
      <protection locked="0"/>
    </xf>
    <xf numFmtId="2" fontId="26" fillId="0" borderId="19" xfId="0" applyNumberFormat="1" applyFont="1" applyFill="1" applyBorder="1" applyAlignment="1" applyProtection="1">
      <alignment horizontal="right"/>
    </xf>
    <xf numFmtId="0" fontId="27" fillId="2" borderId="59" xfId="0" applyFont="1" applyFill="1" applyBorder="1" applyAlignment="1" applyProtection="1"/>
    <xf numFmtId="0" fontId="27" fillId="0" borderId="60" xfId="0" applyFont="1" applyBorder="1" applyAlignment="1" applyProtection="1"/>
    <xf numFmtId="0" fontId="27" fillId="2" borderId="19" xfId="0" applyFont="1" applyFill="1" applyBorder="1" applyAlignment="1" applyProtection="1">
      <alignment horizontal="left"/>
    </xf>
    <xf numFmtId="0" fontId="34" fillId="3" borderId="34" xfId="0" applyFont="1" applyFill="1" applyBorder="1" applyAlignment="1" applyProtection="1">
      <alignment horizontal="right"/>
    </xf>
    <xf numFmtId="0" fontId="27" fillId="0" borderId="16" xfId="0" applyFont="1" applyBorder="1" applyAlignment="1" applyProtection="1"/>
    <xf numFmtId="0" fontId="27" fillId="0" borderId="17" xfId="0" applyFont="1" applyBorder="1" applyAlignment="1" applyProtection="1"/>
  </cellXfs>
  <cellStyles count="52">
    <cellStyle name="20% - Accent1 2" xfId="6"/>
    <cellStyle name="20% - Accent2 2" xfId="7"/>
    <cellStyle name="20% - Accent3 2" xfId="8"/>
    <cellStyle name="20% - Accent4 2" xfId="9"/>
    <cellStyle name="20% - Accent5 2" xfId="10"/>
    <cellStyle name="20% - Accent6 2" xfId="11"/>
    <cellStyle name="40% - Accent1 2" xfId="12"/>
    <cellStyle name="40% - Accent2 2" xfId="13"/>
    <cellStyle name="40% - Accent3 2" xfId="14"/>
    <cellStyle name="40% - Accent4 2" xfId="15"/>
    <cellStyle name="40% - Accent5 2" xfId="16"/>
    <cellStyle name="40% - Accent6 2" xfId="17"/>
    <cellStyle name="60% - Accent1 2" xfId="18"/>
    <cellStyle name="60% - Accent2 2" xfId="19"/>
    <cellStyle name="60% - Accent3 2" xfId="20"/>
    <cellStyle name="60% - Accent4 2" xfId="21"/>
    <cellStyle name="60% - Accent5 2" xfId="22"/>
    <cellStyle name="60% - Accent6 2" xfId="23"/>
    <cellStyle name="Accent1 2" xfId="24"/>
    <cellStyle name="Accent2 2" xfId="25"/>
    <cellStyle name="Accent3 2" xfId="26"/>
    <cellStyle name="Accent4 2" xfId="27"/>
    <cellStyle name="Accent5 2" xfId="28"/>
    <cellStyle name="Accent6 2" xfId="29"/>
    <cellStyle name="Bad 2" xfId="30"/>
    <cellStyle name="Calculation 2" xfId="31"/>
    <cellStyle name="Check Cell 2" xfId="32"/>
    <cellStyle name="Currency 2" xfId="2"/>
    <cellStyle name="Currency 3" xfId="5"/>
    <cellStyle name="Currency 3 2" xfId="33"/>
    <cellStyle name="Explanatory Text 2" xfId="34"/>
    <cellStyle name="Good 2" xfId="35"/>
    <cellStyle name="Heading 1 2" xfId="36"/>
    <cellStyle name="Heading 2 2" xfId="37"/>
    <cellStyle name="Heading 3 2" xfId="38"/>
    <cellStyle name="Heading 4 2" xfId="39"/>
    <cellStyle name="Hyperlink 2" xfId="40"/>
    <cellStyle name="Hyperlink 3" xfId="41"/>
    <cellStyle name="Input 2" xfId="42"/>
    <cellStyle name="Linked Cell 2" xfId="43"/>
    <cellStyle name="Neutral 2" xfId="44"/>
    <cellStyle name="Normal" xfId="0" builtinId="0"/>
    <cellStyle name="Normal 2" xfId="3"/>
    <cellStyle name="Normal 3" xfId="1"/>
    <cellStyle name="Normal 3 2" xfId="45"/>
    <cellStyle name="Normal 4" xfId="4"/>
    <cellStyle name="Note 2" xfId="46"/>
    <cellStyle name="Output 2" xfId="47"/>
    <cellStyle name="Percent 2" xfId="48"/>
    <cellStyle name="Title 2" xfId="49"/>
    <cellStyle name="Total 2" xfId="50"/>
    <cellStyle name="Warning Text 2" xfId="5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topLeftCell="A52" workbookViewId="0">
      <selection activeCell="D56" sqref="D56:D60"/>
    </sheetView>
  </sheetViews>
  <sheetFormatPr defaultRowHeight="15"/>
  <cols>
    <col min="1" max="1" width="7" style="6" customWidth="1"/>
    <col min="2" max="2" width="1.42578125" style="7" customWidth="1"/>
    <col min="3" max="3" width="28.7109375" style="7" customWidth="1"/>
    <col min="4" max="4" width="22.42578125" style="39" customWidth="1"/>
    <col min="5" max="5" width="5.140625" style="6" customWidth="1"/>
    <col min="6" max="6" width="2.28515625" style="41" customWidth="1"/>
    <col min="7" max="7" width="5.42578125" style="8" customWidth="1"/>
    <col min="8" max="8" width="5.28515625" style="8" customWidth="1"/>
    <col min="9" max="9" width="2.5703125" style="9" customWidth="1"/>
    <col min="10" max="11" width="5.7109375" style="8" customWidth="1"/>
    <col min="12" max="12" width="2" style="9" customWidth="1"/>
    <col min="13" max="13" width="5.7109375" style="8" customWidth="1"/>
    <col min="14" max="14" width="79.85546875" style="10" customWidth="1"/>
    <col min="15" max="15" width="11.140625" style="7" customWidth="1"/>
    <col min="16" max="16" width="12.5703125" style="7" customWidth="1"/>
    <col min="17" max="17" width="11.42578125" style="7" customWidth="1"/>
    <col min="18" max="16384" width="9.140625" style="7"/>
  </cols>
  <sheetData>
    <row r="1" spans="1:14" ht="31.5" thickBot="1">
      <c r="A1" s="18" t="s">
        <v>0</v>
      </c>
      <c r="B1" s="12"/>
      <c r="C1" s="13" t="s">
        <v>1</v>
      </c>
      <c r="D1" s="14" t="s">
        <v>2</v>
      </c>
      <c r="E1" s="270" t="s">
        <v>51</v>
      </c>
      <c r="F1" s="271"/>
      <c r="G1" s="271"/>
      <c r="H1" s="271"/>
      <c r="I1" s="271"/>
      <c r="J1" s="271"/>
      <c r="K1" s="271"/>
      <c r="L1" s="271"/>
      <c r="M1" s="271"/>
      <c r="N1" s="178" t="s">
        <v>28</v>
      </c>
    </row>
    <row r="2" spans="1:14" s="30" customFormat="1" ht="15.75" thickBot="1">
      <c r="A2" s="24"/>
      <c r="B2" s="25"/>
      <c r="C2" s="26"/>
      <c r="D2" s="27"/>
      <c r="E2" s="199"/>
      <c r="F2" s="200"/>
      <c r="G2" s="201"/>
      <c r="H2" s="201"/>
      <c r="I2" s="202"/>
      <c r="J2" s="201"/>
      <c r="K2" s="201"/>
      <c r="L2" s="202"/>
      <c r="M2" s="201"/>
      <c r="N2" s="203"/>
    </row>
    <row r="3" spans="1:14">
      <c r="A3" s="64">
        <v>30.01</v>
      </c>
      <c r="B3" s="65"/>
      <c r="C3" s="254" t="s">
        <v>70</v>
      </c>
      <c r="D3" s="255"/>
      <c r="E3" s="272" t="s">
        <v>27</v>
      </c>
      <c r="F3" s="273"/>
      <c r="G3" s="274"/>
      <c r="H3" s="275" t="s">
        <v>67</v>
      </c>
      <c r="I3" s="273"/>
      <c r="J3" s="274"/>
      <c r="K3" s="275" t="s">
        <v>66</v>
      </c>
      <c r="L3" s="273"/>
      <c r="M3" s="274"/>
      <c r="N3" s="198"/>
    </row>
    <row r="4" spans="1:14">
      <c r="A4" s="265"/>
      <c r="B4" s="66"/>
      <c r="C4" s="179" t="s">
        <v>93</v>
      </c>
      <c r="D4" s="67" t="s">
        <v>10</v>
      </c>
      <c r="E4" s="70">
        <v>0</v>
      </c>
      <c r="F4" s="71" t="s">
        <v>61</v>
      </c>
      <c r="G4" s="72">
        <v>0.1</v>
      </c>
      <c r="H4" s="73">
        <v>0</v>
      </c>
      <c r="I4" s="71" t="s">
        <v>61</v>
      </c>
      <c r="J4" s="72">
        <v>0.15</v>
      </c>
      <c r="K4" s="73">
        <v>0</v>
      </c>
      <c r="L4" s="71" t="s">
        <v>61</v>
      </c>
      <c r="M4" s="74">
        <v>0.4</v>
      </c>
      <c r="N4" s="232" t="s">
        <v>75</v>
      </c>
    </row>
    <row r="5" spans="1:14">
      <c r="A5" s="238"/>
      <c r="B5" s="75"/>
      <c r="C5" s="76"/>
      <c r="D5" s="77" t="s">
        <v>10</v>
      </c>
      <c r="E5" s="70">
        <v>0</v>
      </c>
      <c r="F5" s="71" t="s">
        <v>61</v>
      </c>
      <c r="G5" s="72">
        <v>0.5</v>
      </c>
      <c r="H5" s="73">
        <v>0</v>
      </c>
      <c r="I5" s="71" t="s">
        <v>61</v>
      </c>
      <c r="J5" s="72">
        <v>0.8</v>
      </c>
      <c r="K5" s="73">
        <v>0</v>
      </c>
      <c r="L5" s="71" t="s">
        <v>61</v>
      </c>
      <c r="M5" s="74">
        <v>1</v>
      </c>
      <c r="N5" s="267"/>
    </row>
    <row r="6" spans="1:14">
      <c r="A6" s="266"/>
      <c r="B6" s="75"/>
      <c r="C6" s="81"/>
      <c r="D6" s="82" t="s">
        <v>10</v>
      </c>
      <c r="E6" s="70">
        <v>0</v>
      </c>
      <c r="F6" s="71" t="s">
        <v>61</v>
      </c>
      <c r="G6" s="72">
        <v>0.5</v>
      </c>
      <c r="H6" s="73">
        <v>0</v>
      </c>
      <c r="I6" s="71" t="s">
        <v>61</v>
      </c>
      <c r="J6" s="72">
        <v>0.8</v>
      </c>
      <c r="K6" s="73">
        <v>0</v>
      </c>
      <c r="L6" s="71" t="s">
        <v>61</v>
      </c>
      <c r="M6" s="74">
        <v>1</v>
      </c>
      <c r="N6" s="267"/>
    </row>
    <row r="7" spans="1:14">
      <c r="A7" s="88">
        <v>30.02</v>
      </c>
      <c r="B7" s="89"/>
      <c r="C7" s="283" t="s">
        <v>85</v>
      </c>
      <c r="D7" s="245"/>
      <c r="E7" s="90"/>
      <c r="F7" s="91"/>
      <c r="G7" s="92"/>
      <c r="H7" s="93"/>
      <c r="I7" s="91"/>
      <c r="J7" s="92"/>
      <c r="K7" s="93"/>
      <c r="L7" s="91"/>
      <c r="M7" s="94"/>
      <c r="N7" s="31"/>
    </row>
    <row r="8" spans="1:14">
      <c r="A8" s="237"/>
      <c r="B8" s="75"/>
      <c r="C8" s="95" t="str">
        <f>C4</f>
        <v>Choose Range Category</v>
      </c>
      <c r="D8" s="96" t="s">
        <v>14</v>
      </c>
      <c r="E8" s="70">
        <v>0</v>
      </c>
      <c r="F8" s="71" t="s">
        <v>61</v>
      </c>
      <c r="G8" s="74">
        <v>0.02</v>
      </c>
      <c r="H8" s="72">
        <v>0</v>
      </c>
      <c r="I8" s="71" t="s">
        <v>61</v>
      </c>
      <c r="J8" s="72">
        <v>0.05</v>
      </c>
      <c r="K8" s="73">
        <v>0</v>
      </c>
      <c r="L8" s="71" t="s">
        <v>61</v>
      </c>
      <c r="M8" s="74">
        <v>0.1</v>
      </c>
      <c r="N8" s="232" t="s">
        <v>57</v>
      </c>
    </row>
    <row r="9" spans="1:14">
      <c r="A9" s="240"/>
      <c r="B9" s="99"/>
      <c r="C9" s="100"/>
      <c r="D9" s="101" t="s">
        <v>14</v>
      </c>
      <c r="E9" s="70">
        <v>0</v>
      </c>
      <c r="F9" s="71" t="s">
        <v>61</v>
      </c>
      <c r="G9" s="74">
        <v>0.04</v>
      </c>
      <c r="H9" s="72">
        <v>0</v>
      </c>
      <c r="I9" s="71" t="s">
        <v>61</v>
      </c>
      <c r="J9" s="72">
        <v>0.08</v>
      </c>
      <c r="K9" s="73">
        <v>0</v>
      </c>
      <c r="L9" s="71" t="s">
        <v>61</v>
      </c>
      <c r="M9" s="74">
        <v>0.2</v>
      </c>
      <c r="N9" s="232"/>
    </row>
    <row r="10" spans="1:14">
      <c r="A10" s="241"/>
      <c r="B10" s="99"/>
      <c r="C10" s="104"/>
      <c r="D10" s="101" t="s">
        <v>14</v>
      </c>
      <c r="E10" s="70">
        <v>0</v>
      </c>
      <c r="F10" s="71" t="s">
        <v>61</v>
      </c>
      <c r="G10" s="74">
        <v>0.04</v>
      </c>
      <c r="H10" s="72">
        <v>0</v>
      </c>
      <c r="I10" s="71" t="s">
        <v>61</v>
      </c>
      <c r="J10" s="72">
        <v>0.08</v>
      </c>
      <c r="K10" s="73">
        <v>0</v>
      </c>
      <c r="L10" s="71" t="s">
        <v>61</v>
      </c>
      <c r="M10" s="74">
        <v>0.2</v>
      </c>
      <c r="N10" s="232"/>
    </row>
    <row r="11" spans="1:14">
      <c r="A11" s="88">
        <v>30.03</v>
      </c>
      <c r="B11" s="89"/>
      <c r="C11" s="244" t="s">
        <v>71</v>
      </c>
      <c r="D11" s="245"/>
      <c r="E11" s="90"/>
      <c r="F11" s="91"/>
      <c r="G11" s="94"/>
      <c r="H11" s="92"/>
      <c r="I11" s="91"/>
      <c r="J11" s="92"/>
      <c r="K11" s="93"/>
      <c r="L11" s="91"/>
      <c r="M11" s="94"/>
      <c r="N11" s="31"/>
    </row>
    <row r="12" spans="1:14">
      <c r="A12" s="237"/>
      <c r="B12" s="99"/>
      <c r="C12" s="105" t="str">
        <f>C4</f>
        <v>Choose Range Category</v>
      </c>
      <c r="D12" s="106" t="s">
        <v>53</v>
      </c>
      <c r="E12" s="107"/>
      <c r="F12" s="108"/>
      <c r="G12" s="109"/>
      <c r="H12" s="110"/>
      <c r="I12" s="108"/>
      <c r="J12" s="109"/>
      <c r="K12" s="110"/>
      <c r="L12" s="108"/>
      <c r="M12" s="109"/>
      <c r="N12" s="268" t="s">
        <v>55</v>
      </c>
    </row>
    <row r="13" spans="1:14">
      <c r="A13" s="241"/>
      <c r="B13" s="99"/>
      <c r="C13" s="111"/>
      <c r="D13" s="106" t="s">
        <v>53</v>
      </c>
      <c r="E13" s="107"/>
      <c r="F13" s="108"/>
      <c r="G13" s="109"/>
      <c r="H13" s="110"/>
      <c r="I13" s="108"/>
      <c r="J13" s="109"/>
      <c r="K13" s="110"/>
      <c r="L13" s="108"/>
      <c r="M13" s="109"/>
      <c r="N13" s="269"/>
    </row>
    <row r="14" spans="1:14">
      <c r="A14" s="88">
        <v>30.04</v>
      </c>
      <c r="B14" s="89"/>
      <c r="C14" s="244" t="s">
        <v>72</v>
      </c>
      <c r="D14" s="245"/>
      <c r="E14" s="90"/>
      <c r="F14" s="91"/>
      <c r="G14" s="94"/>
      <c r="H14" s="92"/>
      <c r="I14" s="91"/>
      <c r="J14" s="94"/>
      <c r="K14" s="92"/>
      <c r="L14" s="91"/>
      <c r="M14" s="94"/>
      <c r="N14" s="32"/>
    </row>
    <row r="15" spans="1:14">
      <c r="A15" s="237"/>
      <c r="B15" s="75"/>
      <c r="C15" s="105" t="str">
        <f>C4</f>
        <v>Choose Range Category</v>
      </c>
      <c r="D15" s="113" t="s">
        <v>10</v>
      </c>
      <c r="E15" s="70">
        <v>0</v>
      </c>
      <c r="F15" s="71" t="s">
        <v>61</v>
      </c>
      <c r="G15" s="74">
        <v>0.2</v>
      </c>
      <c r="H15" s="72">
        <v>0</v>
      </c>
      <c r="I15" s="71" t="s">
        <v>61</v>
      </c>
      <c r="J15" s="74">
        <v>0.3</v>
      </c>
      <c r="K15" s="72">
        <v>0</v>
      </c>
      <c r="L15" s="71" t="s">
        <v>61</v>
      </c>
      <c r="M15" s="74">
        <v>0.4</v>
      </c>
      <c r="N15" s="232" t="s">
        <v>76</v>
      </c>
    </row>
    <row r="16" spans="1:14">
      <c r="A16" s="241"/>
      <c r="B16" s="75"/>
      <c r="C16" s="111"/>
      <c r="D16" s="113" t="s">
        <v>10</v>
      </c>
      <c r="E16" s="70">
        <v>0</v>
      </c>
      <c r="F16" s="71" t="s">
        <v>61</v>
      </c>
      <c r="G16" s="74">
        <v>0.2</v>
      </c>
      <c r="H16" s="72">
        <v>0</v>
      </c>
      <c r="I16" s="71" t="s">
        <v>61</v>
      </c>
      <c r="J16" s="74">
        <v>0.3</v>
      </c>
      <c r="K16" s="72">
        <v>0</v>
      </c>
      <c r="L16" s="71" t="s">
        <v>61</v>
      </c>
      <c r="M16" s="74">
        <v>0.4</v>
      </c>
      <c r="N16" s="232"/>
    </row>
    <row r="17" spans="1:14">
      <c r="A17" s="88">
        <v>30.05</v>
      </c>
      <c r="B17" s="89"/>
      <c r="C17" s="244" t="s">
        <v>73</v>
      </c>
      <c r="D17" s="245"/>
      <c r="E17" s="90"/>
      <c r="F17" s="91"/>
      <c r="G17" s="94"/>
      <c r="H17" s="92"/>
      <c r="I17" s="91"/>
      <c r="J17" s="94"/>
      <c r="K17" s="92"/>
      <c r="L17" s="91"/>
      <c r="M17" s="94"/>
      <c r="N17" s="32"/>
    </row>
    <row r="18" spans="1:14">
      <c r="A18" s="237"/>
      <c r="B18" s="75"/>
      <c r="C18" s="105" t="str">
        <f>C4</f>
        <v>Choose Range Category</v>
      </c>
      <c r="D18" s="113" t="s">
        <v>10</v>
      </c>
      <c r="E18" s="116">
        <v>0</v>
      </c>
      <c r="F18" s="117" t="s">
        <v>61</v>
      </c>
      <c r="G18" s="118">
        <v>0.1</v>
      </c>
      <c r="H18" s="119">
        <v>0</v>
      </c>
      <c r="I18" s="117" t="s">
        <v>61</v>
      </c>
      <c r="J18" s="118">
        <v>0.1</v>
      </c>
      <c r="K18" s="119">
        <v>0</v>
      </c>
      <c r="L18" s="117" t="s">
        <v>61</v>
      </c>
      <c r="M18" s="118">
        <v>0.2</v>
      </c>
      <c r="N18" s="232" t="s">
        <v>69</v>
      </c>
    </row>
    <row r="19" spans="1:14">
      <c r="A19" s="240"/>
      <c r="B19" s="99"/>
      <c r="C19" s="100"/>
      <c r="D19" s="101" t="s">
        <v>10</v>
      </c>
      <c r="E19" s="116">
        <v>0</v>
      </c>
      <c r="F19" s="117" t="s">
        <v>61</v>
      </c>
      <c r="G19" s="118">
        <v>0.4</v>
      </c>
      <c r="H19" s="119">
        <v>0</v>
      </c>
      <c r="I19" s="117" t="s">
        <v>61</v>
      </c>
      <c r="J19" s="118">
        <v>1</v>
      </c>
      <c r="K19" s="119">
        <v>0</v>
      </c>
      <c r="L19" s="117" t="s">
        <v>61</v>
      </c>
      <c r="M19" s="118">
        <v>0.5</v>
      </c>
      <c r="N19" s="232"/>
    </row>
    <row r="20" spans="1:14">
      <c r="A20" s="241"/>
      <c r="B20" s="99"/>
      <c r="C20" s="104"/>
      <c r="D20" s="101" t="s">
        <v>10</v>
      </c>
      <c r="E20" s="116">
        <v>0</v>
      </c>
      <c r="F20" s="117" t="s">
        <v>61</v>
      </c>
      <c r="G20" s="118">
        <v>0.6</v>
      </c>
      <c r="H20" s="119">
        <v>0</v>
      </c>
      <c r="I20" s="117" t="s">
        <v>61</v>
      </c>
      <c r="J20" s="118">
        <v>0.7</v>
      </c>
      <c r="K20" s="119">
        <v>0</v>
      </c>
      <c r="L20" s="117" t="s">
        <v>61</v>
      </c>
      <c r="M20" s="118">
        <v>0.8</v>
      </c>
      <c r="N20" s="232"/>
    </row>
    <row r="21" spans="1:14">
      <c r="A21" s="88">
        <v>30.06</v>
      </c>
      <c r="B21" s="89"/>
      <c r="C21" s="244" t="s">
        <v>52</v>
      </c>
      <c r="D21" s="245"/>
      <c r="E21" s="90"/>
      <c r="F21" s="91"/>
      <c r="G21" s="94"/>
      <c r="H21" s="92"/>
      <c r="I21" s="91"/>
      <c r="J21" s="94"/>
      <c r="K21" s="92"/>
      <c r="L21" s="91"/>
      <c r="M21" s="94"/>
      <c r="N21" s="32"/>
    </row>
    <row r="22" spans="1:14">
      <c r="A22" s="237"/>
      <c r="B22" s="75"/>
      <c r="C22" s="105" t="str">
        <f>C8</f>
        <v>Choose Range Category</v>
      </c>
      <c r="D22" s="113" t="s">
        <v>10</v>
      </c>
      <c r="E22" s="70">
        <v>0</v>
      </c>
      <c r="F22" s="71" t="s">
        <v>61</v>
      </c>
      <c r="G22" s="74">
        <v>0.03</v>
      </c>
      <c r="H22" s="70">
        <v>0</v>
      </c>
      <c r="I22" s="71" t="s">
        <v>61</v>
      </c>
      <c r="J22" s="229">
        <v>0.04</v>
      </c>
      <c r="K22" s="70">
        <v>0</v>
      </c>
      <c r="L22" s="71" t="s">
        <v>61</v>
      </c>
      <c r="M22" s="229">
        <v>0.06</v>
      </c>
      <c r="N22" s="232" t="s">
        <v>65</v>
      </c>
    </row>
    <row r="23" spans="1:14">
      <c r="A23" s="240"/>
      <c r="B23" s="99"/>
      <c r="C23" s="100"/>
      <c r="D23" s="101" t="s">
        <v>10</v>
      </c>
      <c r="E23" s="70">
        <v>0</v>
      </c>
      <c r="F23" s="71" t="s">
        <v>61</v>
      </c>
      <c r="G23" s="229">
        <v>0.1</v>
      </c>
      <c r="H23" s="70">
        <v>0</v>
      </c>
      <c r="I23" s="71" t="s">
        <v>61</v>
      </c>
      <c r="J23" s="229">
        <v>0.2</v>
      </c>
      <c r="K23" s="70">
        <v>0</v>
      </c>
      <c r="L23" s="71" t="s">
        <v>61</v>
      </c>
      <c r="M23" s="229">
        <v>0.3</v>
      </c>
      <c r="N23" s="232"/>
    </row>
    <row r="24" spans="1:14">
      <c r="A24" s="241"/>
      <c r="B24" s="99"/>
      <c r="C24" s="104"/>
      <c r="D24" s="101" t="s">
        <v>10</v>
      </c>
      <c r="E24" s="70">
        <v>0</v>
      </c>
      <c r="F24" s="71" t="s">
        <v>61</v>
      </c>
      <c r="G24" s="229">
        <v>0.5</v>
      </c>
      <c r="H24" s="70">
        <v>0</v>
      </c>
      <c r="I24" s="71" t="s">
        <v>61</v>
      </c>
      <c r="J24" s="229">
        <v>1</v>
      </c>
      <c r="K24" s="70">
        <v>0</v>
      </c>
      <c r="L24" s="71" t="s">
        <v>61</v>
      </c>
      <c r="M24" s="229">
        <v>2</v>
      </c>
      <c r="N24" s="232"/>
    </row>
    <row r="25" spans="1:14">
      <c r="A25" s="88">
        <v>30.07</v>
      </c>
      <c r="B25" s="89"/>
      <c r="C25" s="244" t="s">
        <v>13</v>
      </c>
      <c r="D25" s="245"/>
      <c r="E25" s="90"/>
      <c r="F25" s="91"/>
      <c r="G25" s="94"/>
      <c r="H25" s="92"/>
      <c r="I25" s="91"/>
      <c r="J25" s="94"/>
      <c r="K25" s="92"/>
      <c r="L25" s="91"/>
      <c r="M25" s="94"/>
      <c r="N25" s="33"/>
    </row>
    <row r="26" spans="1:14">
      <c r="A26" s="237"/>
      <c r="B26" s="75"/>
      <c r="C26" s="105" t="str">
        <f>C4</f>
        <v>Choose Range Category</v>
      </c>
      <c r="D26" s="113" t="s">
        <v>10</v>
      </c>
      <c r="E26" s="70">
        <v>0</v>
      </c>
      <c r="F26" s="71" t="s">
        <v>61</v>
      </c>
      <c r="G26" s="74">
        <v>0.4</v>
      </c>
      <c r="H26" s="72">
        <v>0</v>
      </c>
      <c r="I26" s="71" t="s">
        <v>61</v>
      </c>
      <c r="J26" s="74">
        <v>0.6</v>
      </c>
      <c r="K26" s="72">
        <v>0</v>
      </c>
      <c r="L26" s="71" t="s">
        <v>61</v>
      </c>
      <c r="M26" s="74">
        <v>1</v>
      </c>
      <c r="N26" s="232" t="s">
        <v>77</v>
      </c>
    </row>
    <row r="27" spans="1:14">
      <c r="A27" s="238"/>
      <c r="B27" s="99"/>
      <c r="C27" s="100"/>
      <c r="D27" s="101" t="s">
        <v>10</v>
      </c>
      <c r="E27" s="70">
        <v>0</v>
      </c>
      <c r="F27" s="71" t="s">
        <v>61</v>
      </c>
      <c r="G27" s="74">
        <v>1</v>
      </c>
      <c r="H27" s="72">
        <v>0</v>
      </c>
      <c r="I27" s="71" t="s">
        <v>61</v>
      </c>
      <c r="J27" s="74">
        <v>1.5</v>
      </c>
      <c r="K27" s="72">
        <v>0</v>
      </c>
      <c r="L27" s="71" t="s">
        <v>61</v>
      </c>
      <c r="M27" s="74">
        <v>2</v>
      </c>
      <c r="N27" s="232"/>
    </row>
    <row r="28" spans="1:14" ht="15.75" thickBot="1">
      <c r="A28" s="239"/>
      <c r="B28" s="120"/>
      <c r="C28" s="121"/>
      <c r="D28" s="122" t="s">
        <v>10</v>
      </c>
      <c r="E28" s="107"/>
      <c r="F28" s="71" t="s">
        <v>61</v>
      </c>
      <c r="G28" s="109"/>
      <c r="H28" s="110"/>
      <c r="I28" s="71" t="s">
        <v>61</v>
      </c>
      <c r="J28" s="109"/>
      <c r="K28" s="110"/>
      <c r="L28" s="71" t="s">
        <v>61</v>
      </c>
      <c r="M28" s="109"/>
      <c r="N28" s="232"/>
    </row>
    <row r="29" spans="1:14" ht="15.75" thickBot="1">
      <c r="A29" s="124"/>
      <c r="B29" s="125"/>
      <c r="C29" s="126"/>
      <c r="D29" s="127"/>
      <c r="E29" s="193"/>
      <c r="F29" s="194"/>
      <c r="G29" s="195"/>
      <c r="H29" s="196"/>
      <c r="I29" s="194"/>
      <c r="J29" s="195"/>
      <c r="K29" s="196"/>
      <c r="L29" s="194"/>
      <c r="M29" s="195"/>
      <c r="N29" s="197"/>
    </row>
    <row r="30" spans="1:14">
      <c r="A30" s="133">
        <v>30.08</v>
      </c>
      <c r="B30" s="134"/>
      <c r="C30" s="281" t="s">
        <v>11</v>
      </c>
      <c r="D30" s="282"/>
      <c r="E30" s="272" t="s">
        <v>27</v>
      </c>
      <c r="F30" s="273"/>
      <c r="G30" s="274"/>
      <c r="H30" s="275" t="s">
        <v>67</v>
      </c>
      <c r="I30" s="273"/>
      <c r="J30" s="274"/>
      <c r="K30" s="275" t="s">
        <v>66</v>
      </c>
      <c r="L30" s="273"/>
      <c r="M30" s="274"/>
      <c r="N30" s="32"/>
    </row>
    <row r="31" spans="1:14">
      <c r="A31" s="237"/>
      <c r="B31" s="75"/>
      <c r="C31" s="105" t="str">
        <f>C4</f>
        <v>Choose Range Category</v>
      </c>
      <c r="D31" s="67" t="s">
        <v>15</v>
      </c>
      <c r="E31" s="116">
        <v>0</v>
      </c>
      <c r="F31" s="117" t="s">
        <v>61</v>
      </c>
      <c r="G31" s="118">
        <v>0.4</v>
      </c>
      <c r="H31" s="119">
        <v>0</v>
      </c>
      <c r="I31" s="117" t="s">
        <v>61</v>
      </c>
      <c r="J31" s="118">
        <v>0.6</v>
      </c>
      <c r="K31" s="119">
        <v>0</v>
      </c>
      <c r="L31" s="117" t="s">
        <v>61</v>
      </c>
      <c r="M31" s="118">
        <v>0.8</v>
      </c>
      <c r="N31" s="232" t="s">
        <v>78</v>
      </c>
    </row>
    <row r="32" spans="1:14">
      <c r="A32" s="240"/>
      <c r="B32" s="99"/>
      <c r="C32" s="100"/>
      <c r="D32" s="101" t="s">
        <v>15</v>
      </c>
      <c r="E32" s="116">
        <v>0</v>
      </c>
      <c r="F32" s="117" t="s">
        <v>61</v>
      </c>
      <c r="G32" s="118">
        <v>2</v>
      </c>
      <c r="H32" s="119">
        <v>0</v>
      </c>
      <c r="I32" s="117" t="s">
        <v>61</v>
      </c>
      <c r="J32" s="118">
        <v>5</v>
      </c>
      <c r="K32" s="119">
        <v>0</v>
      </c>
      <c r="L32" s="117" t="s">
        <v>61</v>
      </c>
      <c r="M32" s="118">
        <v>5</v>
      </c>
      <c r="N32" s="232"/>
    </row>
    <row r="33" spans="1:14">
      <c r="A33" s="241"/>
      <c r="B33" s="99"/>
      <c r="C33" s="104"/>
      <c r="D33" s="101" t="s">
        <v>15</v>
      </c>
      <c r="E33" s="116">
        <v>0</v>
      </c>
      <c r="F33" s="117" t="s">
        <v>61</v>
      </c>
      <c r="G33" s="118">
        <v>2</v>
      </c>
      <c r="H33" s="119">
        <v>0</v>
      </c>
      <c r="I33" s="117" t="s">
        <v>61</v>
      </c>
      <c r="J33" s="118">
        <v>5</v>
      </c>
      <c r="K33" s="225">
        <v>0</v>
      </c>
      <c r="L33" s="226" t="s">
        <v>61</v>
      </c>
      <c r="M33" s="227">
        <v>10</v>
      </c>
      <c r="N33" s="232"/>
    </row>
    <row r="34" spans="1:14">
      <c r="A34" s="88">
        <v>30.09</v>
      </c>
      <c r="B34" s="89"/>
      <c r="C34" s="244" t="s">
        <v>74</v>
      </c>
      <c r="D34" s="245"/>
      <c r="E34" s="90"/>
      <c r="F34" s="135"/>
      <c r="G34" s="94"/>
      <c r="H34" s="92"/>
      <c r="I34" s="135"/>
      <c r="J34" s="94"/>
      <c r="K34" s="92"/>
      <c r="L34" s="135"/>
      <c r="M34" s="94"/>
      <c r="N34" s="32"/>
    </row>
    <row r="35" spans="1:14">
      <c r="A35" s="237"/>
      <c r="B35" s="75"/>
      <c r="C35" s="105" t="str">
        <f>C4</f>
        <v>Choose Range Category</v>
      </c>
      <c r="D35" s="67" t="s">
        <v>15</v>
      </c>
      <c r="E35" s="70">
        <v>0</v>
      </c>
      <c r="F35" s="71" t="s">
        <v>61</v>
      </c>
      <c r="G35" s="74">
        <v>0.2</v>
      </c>
      <c r="H35" s="72">
        <v>0</v>
      </c>
      <c r="I35" s="71" t="s">
        <v>61</v>
      </c>
      <c r="J35" s="74">
        <v>0.4</v>
      </c>
      <c r="K35" s="72">
        <v>0</v>
      </c>
      <c r="L35" s="71" t="s">
        <v>61</v>
      </c>
      <c r="M35" s="74">
        <v>0.5</v>
      </c>
      <c r="N35" s="232" t="s">
        <v>68</v>
      </c>
    </row>
    <row r="36" spans="1:14">
      <c r="A36" s="240"/>
      <c r="B36" s="99"/>
      <c r="C36" s="100"/>
      <c r="D36" s="101" t="s">
        <v>15</v>
      </c>
      <c r="E36" s="70">
        <v>0</v>
      </c>
      <c r="F36" s="71" t="s">
        <v>61</v>
      </c>
      <c r="G36" s="74">
        <v>1</v>
      </c>
      <c r="H36" s="72">
        <v>0</v>
      </c>
      <c r="I36" s="71" t="s">
        <v>61</v>
      </c>
      <c r="J36" s="74">
        <v>2</v>
      </c>
      <c r="K36" s="72">
        <v>0</v>
      </c>
      <c r="L36" s="71" t="s">
        <v>61</v>
      </c>
      <c r="M36" s="74">
        <v>5</v>
      </c>
      <c r="N36" s="232"/>
    </row>
    <row r="37" spans="1:14">
      <c r="A37" s="241"/>
      <c r="B37" s="99"/>
      <c r="C37" s="104"/>
      <c r="D37" s="101" t="s">
        <v>15</v>
      </c>
      <c r="E37" s="230">
        <v>0</v>
      </c>
      <c r="F37" s="71" t="s">
        <v>61</v>
      </c>
      <c r="G37" s="229">
        <v>2</v>
      </c>
      <c r="H37" s="231">
        <v>0</v>
      </c>
      <c r="I37" s="71" t="s">
        <v>61</v>
      </c>
      <c r="J37" s="229">
        <v>3</v>
      </c>
      <c r="K37" s="231">
        <v>0</v>
      </c>
      <c r="L37" s="71" t="s">
        <v>61</v>
      </c>
      <c r="M37" s="229">
        <v>10</v>
      </c>
      <c r="N37" s="232"/>
    </row>
    <row r="38" spans="1:14">
      <c r="A38" s="88">
        <v>30.1</v>
      </c>
      <c r="B38" s="89"/>
      <c r="C38" s="244" t="s">
        <v>12</v>
      </c>
      <c r="D38" s="245"/>
      <c r="E38" s="90"/>
      <c r="F38" s="91"/>
      <c r="G38" s="94"/>
      <c r="H38" s="92"/>
      <c r="I38" s="91"/>
      <c r="J38" s="94"/>
      <c r="K38" s="92"/>
      <c r="L38" s="91"/>
      <c r="M38" s="94"/>
      <c r="N38" s="32"/>
    </row>
    <row r="39" spans="1:14">
      <c r="A39" s="237"/>
      <c r="B39" s="75"/>
      <c r="C39" s="105" t="str">
        <f>C4</f>
        <v>Choose Range Category</v>
      </c>
      <c r="D39" s="67" t="s">
        <v>15</v>
      </c>
      <c r="E39" s="116">
        <v>0</v>
      </c>
      <c r="F39" s="117" t="s">
        <v>61</v>
      </c>
      <c r="G39" s="118">
        <v>0.3</v>
      </c>
      <c r="H39" s="119">
        <v>0</v>
      </c>
      <c r="I39" s="117" t="s">
        <v>61</v>
      </c>
      <c r="J39" s="118">
        <v>0.5</v>
      </c>
      <c r="K39" s="119">
        <v>0</v>
      </c>
      <c r="L39" s="117" t="s">
        <v>61</v>
      </c>
      <c r="M39" s="118">
        <v>1</v>
      </c>
      <c r="N39" s="232" t="s">
        <v>63</v>
      </c>
    </row>
    <row r="40" spans="1:14">
      <c r="A40" s="240"/>
      <c r="B40" s="99"/>
      <c r="C40" s="100"/>
      <c r="D40" s="101" t="s">
        <v>15</v>
      </c>
      <c r="E40" s="116">
        <v>0</v>
      </c>
      <c r="F40" s="117" t="s">
        <v>61</v>
      </c>
      <c r="G40" s="118">
        <v>15</v>
      </c>
      <c r="H40" s="119">
        <v>0</v>
      </c>
      <c r="I40" s="117" t="s">
        <v>61</v>
      </c>
      <c r="J40" s="118">
        <v>20</v>
      </c>
      <c r="K40" s="119">
        <v>0</v>
      </c>
      <c r="L40" s="117" t="s">
        <v>61</v>
      </c>
      <c r="M40" s="118">
        <v>30</v>
      </c>
      <c r="N40" s="232"/>
    </row>
    <row r="41" spans="1:14">
      <c r="A41" s="241"/>
      <c r="B41" s="99"/>
      <c r="C41" s="104"/>
      <c r="D41" s="101" t="s">
        <v>15</v>
      </c>
      <c r="E41" s="116">
        <v>0</v>
      </c>
      <c r="F41" s="117" t="s">
        <v>61</v>
      </c>
      <c r="G41" s="118">
        <v>25</v>
      </c>
      <c r="H41" s="119">
        <v>0</v>
      </c>
      <c r="I41" s="117" t="s">
        <v>61</v>
      </c>
      <c r="J41" s="118">
        <v>30</v>
      </c>
      <c r="K41" s="119">
        <v>0</v>
      </c>
      <c r="L41" s="117" t="s">
        <v>61</v>
      </c>
      <c r="M41" s="118">
        <v>40</v>
      </c>
      <c r="N41" s="232"/>
    </row>
    <row r="42" spans="1:14">
      <c r="A42" s="88">
        <v>30.11</v>
      </c>
      <c r="B42" s="89"/>
      <c r="C42" s="244" t="s">
        <v>47</v>
      </c>
      <c r="D42" s="245"/>
      <c r="E42" s="90"/>
      <c r="F42" s="91"/>
      <c r="G42" s="94"/>
      <c r="H42" s="92"/>
      <c r="I42" s="91"/>
      <c r="J42" s="94"/>
      <c r="K42" s="92"/>
      <c r="L42" s="91"/>
      <c r="M42" s="94"/>
      <c r="N42" s="32"/>
    </row>
    <row r="43" spans="1:14">
      <c r="A43" s="237"/>
      <c r="B43" s="75"/>
      <c r="C43" s="105" t="str">
        <f>C4</f>
        <v>Choose Range Category</v>
      </c>
      <c r="D43" s="67" t="s">
        <v>15</v>
      </c>
      <c r="E43" s="70">
        <v>0</v>
      </c>
      <c r="F43" s="71" t="s">
        <v>61</v>
      </c>
      <c r="G43" s="74">
        <v>0.3</v>
      </c>
      <c r="H43" s="72">
        <v>0</v>
      </c>
      <c r="I43" s="71" t="s">
        <v>61</v>
      </c>
      <c r="J43" s="74">
        <v>0.4</v>
      </c>
      <c r="K43" s="72">
        <v>0</v>
      </c>
      <c r="L43" s="71" t="s">
        <v>61</v>
      </c>
      <c r="M43" s="74">
        <v>0.6</v>
      </c>
      <c r="N43" s="232" t="s">
        <v>79</v>
      </c>
    </row>
    <row r="44" spans="1:14">
      <c r="A44" s="240"/>
      <c r="B44" s="99"/>
      <c r="C44" s="100"/>
      <c r="D44" s="101" t="s">
        <v>15</v>
      </c>
      <c r="E44" s="70">
        <v>0</v>
      </c>
      <c r="F44" s="71" t="s">
        <v>61</v>
      </c>
      <c r="G44" s="74">
        <v>0.5</v>
      </c>
      <c r="H44" s="72">
        <v>0</v>
      </c>
      <c r="I44" s="71" t="s">
        <v>61</v>
      </c>
      <c r="J44" s="74">
        <v>0.6</v>
      </c>
      <c r="K44" s="72">
        <v>0</v>
      </c>
      <c r="L44" s="71" t="s">
        <v>61</v>
      </c>
      <c r="M44" s="74">
        <v>0.8</v>
      </c>
      <c r="N44" s="232"/>
    </row>
    <row r="45" spans="1:14">
      <c r="A45" s="241"/>
      <c r="B45" s="99"/>
      <c r="C45" s="104"/>
      <c r="D45" s="101" t="s">
        <v>15</v>
      </c>
      <c r="E45" s="70">
        <v>0</v>
      </c>
      <c r="F45" s="71" t="s">
        <v>61</v>
      </c>
      <c r="G45" s="74">
        <v>3</v>
      </c>
      <c r="H45" s="72">
        <v>0</v>
      </c>
      <c r="I45" s="71" t="s">
        <v>61</v>
      </c>
      <c r="J45" s="74">
        <v>5</v>
      </c>
      <c r="K45" s="72">
        <v>0</v>
      </c>
      <c r="L45" s="71" t="s">
        <v>61</v>
      </c>
      <c r="M45" s="74">
        <v>6</v>
      </c>
      <c r="N45" s="232"/>
    </row>
    <row r="46" spans="1:14">
      <c r="A46" s="88">
        <v>30.12</v>
      </c>
      <c r="B46" s="89"/>
      <c r="C46" s="244" t="s">
        <v>21</v>
      </c>
      <c r="D46" s="245"/>
      <c r="E46" s="90"/>
      <c r="F46" s="91"/>
      <c r="G46" s="94"/>
      <c r="H46" s="92"/>
      <c r="I46" s="91"/>
      <c r="J46" s="94"/>
      <c r="K46" s="92"/>
      <c r="L46" s="91"/>
      <c r="M46" s="94"/>
      <c r="N46" s="32"/>
    </row>
    <row r="47" spans="1:14">
      <c r="A47" s="237"/>
      <c r="B47" s="75"/>
      <c r="C47" s="105" t="str">
        <f>C4</f>
        <v>Choose Range Category</v>
      </c>
      <c r="D47" s="67" t="s">
        <v>15</v>
      </c>
      <c r="E47" s="70">
        <v>0</v>
      </c>
      <c r="F47" s="71" t="s">
        <v>61</v>
      </c>
      <c r="G47" s="74">
        <v>0.2</v>
      </c>
      <c r="H47" s="72">
        <v>0</v>
      </c>
      <c r="I47" s="71" t="s">
        <v>61</v>
      </c>
      <c r="J47" s="74">
        <v>0.4</v>
      </c>
      <c r="K47" s="72">
        <v>0</v>
      </c>
      <c r="L47" s="71" t="s">
        <v>61</v>
      </c>
      <c r="M47" s="74">
        <v>0.5</v>
      </c>
      <c r="N47" s="232" t="s">
        <v>80</v>
      </c>
    </row>
    <row r="48" spans="1:14">
      <c r="A48" s="240"/>
      <c r="B48" s="99"/>
      <c r="C48" s="100"/>
      <c r="D48" s="101" t="s">
        <v>15</v>
      </c>
      <c r="E48" s="116">
        <v>0</v>
      </c>
      <c r="F48" s="117" t="s">
        <v>61</v>
      </c>
      <c r="G48" s="118">
        <v>0.5</v>
      </c>
      <c r="H48" s="119">
        <v>0</v>
      </c>
      <c r="I48" s="117" t="s">
        <v>61</v>
      </c>
      <c r="J48" s="118">
        <v>1</v>
      </c>
      <c r="K48" s="119">
        <v>0</v>
      </c>
      <c r="L48" s="117" t="s">
        <v>61</v>
      </c>
      <c r="M48" s="118">
        <v>1</v>
      </c>
      <c r="N48" s="232"/>
    </row>
    <row r="49" spans="1:14">
      <c r="A49" s="241"/>
      <c r="B49" s="99"/>
      <c r="C49" s="104"/>
      <c r="D49" s="101" t="s">
        <v>15</v>
      </c>
      <c r="E49" s="116">
        <v>0</v>
      </c>
      <c r="F49" s="117" t="s">
        <v>61</v>
      </c>
      <c r="G49" s="118">
        <v>2</v>
      </c>
      <c r="H49" s="119">
        <v>0</v>
      </c>
      <c r="I49" s="117" t="s">
        <v>61</v>
      </c>
      <c r="J49" s="118">
        <v>4</v>
      </c>
      <c r="K49" s="119">
        <v>0</v>
      </c>
      <c r="L49" s="117" t="s">
        <v>61</v>
      </c>
      <c r="M49" s="118">
        <v>6</v>
      </c>
      <c r="N49" s="232"/>
    </row>
    <row r="50" spans="1:14">
      <c r="A50" s="88">
        <v>30.13</v>
      </c>
      <c r="B50" s="89"/>
      <c r="C50" s="244" t="s">
        <v>56</v>
      </c>
      <c r="D50" s="245"/>
      <c r="E50" s="90"/>
      <c r="F50" s="91"/>
      <c r="G50" s="94"/>
      <c r="H50" s="92"/>
      <c r="I50" s="91"/>
      <c r="J50" s="94"/>
      <c r="K50" s="92"/>
      <c r="L50" s="91"/>
      <c r="M50" s="94"/>
      <c r="N50" s="32"/>
    </row>
    <row r="51" spans="1:14">
      <c r="A51" s="237"/>
      <c r="B51" s="75"/>
      <c r="C51" s="105" t="str">
        <f>C4</f>
        <v>Choose Range Category</v>
      </c>
      <c r="D51" s="67" t="s">
        <v>15</v>
      </c>
      <c r="E51" s="116">
        <v>0</v>
      </c>
      <c r="F51" s="117" t="s">
        <v>61</v>
      </c>
      <c r="G51" s="118">
        <v>0.2</v>
      </c>
      <c r="H51" s="119">
        <v>0</v>
      </c>
      <c r="I51" s="117" t="s">
        <v>61</v>
      </c>
      <c r="J51" s="118">
        <v>0.4</v>
      </c>
      <c r="K51" s="119">
        <v>0</v>
      </c>
      <c r="L51" s="117" t="s">
        <v>61</v>
      </c>
      <c r="M51" s="118">
        <v>0.5</v>
      </c>
      <c r="N51" s="232" t="s">
        <v>81</v>
      </c>
    </row>
    <row r="52" spans="1:14">
      <c r="A52" s="238"/>
      <c r="B52" s="75"/>
      <c r="C52" s="100"/>
      <c r="D52" s="77" t="s">
        <v>15</v>
      </c>
      <c r="E52" s="116">
        <v>0</v>
      </c>
      <c r="F52" s="117" t="s">
        <v>61</v>
      </c>
      <c r="G52" s="118">
        <v>0.5</v>
      </c>
      <c r="H52" s="119">
        <v>0</v>
      </c>
      <c r="I52" s="117" t="s">
        <v>61</v>
      </c>
      <c r="J52" s="118">
        <v>1</v>
      </c>
      <c r="K52" s="119">
        <v>0</v>
      </c>
      <c r="L52" s="117" t="s">
        <v>61</v>
      </c>
      <c r="M52" s="118">
        <v>1</v>
      </c>
      <c r="N52" s="232"/>
    </row>
    <row r="53" spans="1:14" ht="15.75" thickBot="1">
      <c r="A53" s="239"/>
      <c r="B53" s="136"/>
      <c r="C53" s="121"/>
      <c r="D53" s="82" t="s">
        <v>15</v>
      </c>
      <c r="E53" s="116">
        <v>0</v>
      </c>
      <c r="F53" s="117" t="s">
        <v>61</v>
      </c>
      <c r="G53" s="137">
        <v>1</v>
      </c>
      <c r="H53" s="119">
        <v>0</v>
      </c>
      <c r="I53" s="117" t="s">
        <v>61</v>
      </c>
      <c r="J53" s="137">
        <v>2</v>
      </c>
      <c r="K53" s="119">
        <v>0</v>
      </c>
      <c r="L53" s="117" t="s">
        <v>61</v>
      </c>
      <c r="M53" s="228">
        <v>7</v>
      </c>
      <c r="N53" s="232"/>
    </row>
    <row r="54" spans="1:14" ht="15.75" thickBot="1">
      <c r="A54" s="124"/>
      <c r="B54" s="138"/>
      <c r="C54" s="126"/>
      <c r="D54" s="127"/>
      <c r="E54" s="139"/>
      <c r="F54" s="140"/>
      <c r="G54" s="141"/>
      <c r="H54" s="141"/>
      <c r="I54" s="140"/>
      <c r="J54" s="141"/>
      <c r="K54" s="141"/>
      <c r="L54" s="140"/>
      <c r="M54" s="141"/>
      <c r="N54" s="34"/>
    </row>
    <row r="55" spans="1:14">
      <c r="A55" s="133">
        <v>30.14</v>
      </c>
      <c r="B55" s="134"/>
      <c r="C55" s="258" t="s">
        <v>49</v>
      </c>
      <c r="D55" s="259"/>
      <c r="E55" s="142"/>
      <c r="F55" s="91"/>
      <c r="G55" s="92"/>
      <c r="H55" s="92"/>
      <c r="I55" s="143"/>
      <c r="J55" s="92"/>
      <c r="K55" s="92"/>
      <c r="L55" s="143"/>
      <c r="M55" s="92"/>
      <c r="N55" s="32"/>
    </row>
    <row r="56" spans="1:14">
      <c r="A56" s="237"/>
      <c r="B56" s="75"/>
      <c r="C56" s="75"/>
      <c r="D56" s="67" t="s">
        <v>38</v>
      </c>
      <c r="E56" s="223"/>
      <c r="F56" s="146"/>
      <c r="G56" s="147"/>
      <c r="H56" s="147"/>
      <c r="I56" s="146"/>
      <c r="J56" s="147"/>
      <c r="K56" s="147"/>
      <c r="L56" s="146"/>
      <c r="M56" s="147"/>
      <c r="N56" s="232" t="s">
        <v>54</v>
      </c>
    </row>
    <row r="57" spans="1:14">
      <c r="A57" s="240"/>
      <c r="B57" s="75"/>
      <c r="C57" s="75"/>
      <c r="D57" s="67" t="s">
        <v>38</v>
      </c>
      <c r="E57" s="223"/>
      <c r="F57" s="146"/>
      <c r="G57" s="147"/>
      <c r="H57" s="147"/>
      <c r="I57" s="146"/>
      <c r="J57" s="147"/>
      <c r="K57" s="147"/>
      <c r="L57" s="146"/>
      <c r="M57" s="147"/>
      <c r="N57" s="232"/>
    </row>
    <row r="58" spans="1:14">
      <c r="A58" s="240"/>
      <c r="B58" s="75"/>
      <c r="C58" s="136"/>
      <c r="D58" s="67" t="s">
        <v>38</v>
      </c>
      <c r="E58" s="223"/>
      <c r="F58" s="146"/>
      <c r="G58" s="147"/>
      <c r="H58" s="147"/>
      <c r="I58" s="146"/>
      <c r="J58" s="147"/>
      <c r="K58" s="147"/>
      <c r="L58" s="146"/>
      <c r="M58" s="147"/>
      <c r="N58" s="232"/>
    </row>
    <row r="59" spans="1:14">
      <c r="A59" s="240"/>
      <c r="B59" s="75"/>
      <c r="C59" s="75"/>
      <c r="D59" s="67" t="s">
        <v>38</v>
      </c>
      <c r="E59" s="223"/>
      <c r="F59" s="146"/>
      <c r="G59" s="147"/>
      <c r="H59" s="147"/>
      <c r="I59" s="146"/>
      <c r="J59" s="147"/>
      <c r="K59" s="147"/>
      <c r="L59" s="146"/>
      <c r="M59" s="147"/>
      <c r="N59" s="232"/>
    </row>
    <row r="60" spans="1:14">
      <c r="A60" s="241"/>
      <c r="B60" s="75"/>
      <c r="C60" s="75"/>
      <c r="D60" s="67" t="s">
        <v>38</v>
      </c>
      <c r="E60" s="223"/>
      <c r="F60" s="146"/>
      <c r="G60" s="147"/>
      <c r="H60" s="147"/>
      <c r="I60" s="146"/>
      <c r="J60" s="147"/>
      <c r="K60" s="147"/>
      <c r="L60" s="146"/>
      <c r="M60" s="147"/>
      <c r="N60" s="232"/>
    </row>
    <row r="61" spans="1:14">
      <c r="A61" s="261"/>
      <c r="B61" s="262"/>
      <c r="C61" s="262"/>
      <c r="D61" s="149"/>
      <c r="E61" s="151"/>
      <c r="F61" s="152"/>
      <c r="G61" s="147"/>
      <c r="H61" s="147"/>
      <c r="I61" s="146"/>
      <c r="J61" s="147"/>
      <c r="K61" s="147"/>
      <c r="L61" s="146"/>
      <c r="M61" s="147"/>
      <c r="N61" s="222"/>
    </row>
    <row r="62" spans="1:14">
      <c r="A62" s="153">
        <v>30.15</v>
      </c>
      <c r="B62" s="154"/>
      <c r="C62" s="244" t="s">
        <v>16</v>
      </c>
      <c r="D62" s="245"/>
      <c r="E62" s="142"/>
      <c r="F62" s="91"/>
      <c r="G62" s="92"/>
      <c r="H62" s="92"/>
      <c r="I62" s="143"/>
      <c r="J62" s="92"/>
      <c r="K62" s="92"/>
      <c r="L62" s="143"/>
      <c r="M62" s="92"/>
      <c r="N62" s="32"/>
    </row>
    <row r="63" spans="1:14">
      <c r="A63" s="247"/>
      <c r="B63" s="75"/>
      <c r="C63" s="75"/>
      <c r="D63" s="67" t="s">
        <v>38</v>
      </c>
      <c r="E63" s="263"/>
      <c r="F63" s="146"/>
      <c r="G63" s="147"/>
      <c r="H63" s="147"/>
      <c r="I63" s="146"/>
      <c r="J63" s="147"/>
      <c r="K63" s="147"/>
      <c r="L63" s="146"/>
      <c r="M63" s="147"/>
      <c r="N63" s="232" t="s">
        <v>62</v>
      </c>
    </row>
    <row r="64" spans="1:14">
      <c r="A64" s="248"/>
      <c r="B64" s="157"/>
      <c r="C64" s="75"/>
      <c r="D64" s="67" t="s">
        <v>38</v>
      </c>
      <c r="E64" s="263"/>
      <c r="F64" s="146"/>
      <c r="G64" s="147"/>
      <c r="H64" s="147"/>
      <c r="I64" s="146"/>
      <c r="J64" s="147"/>
      <c r="K64" s="147"/>
      <c r="L64" s="146"/>
      <c r="M64" s="147"/>
      <c r="N64" s="232"/>
    </row>
    <row r="65" spans="1:14">
      <c r="A65" s="249"/>
      <c r="B65" s="157"/>
      <c r="C65" s="75"/>
      <c r="D65" s="67"/>
      <c r="E65" s="263"/>
      <c r="F65" s="146"/>
      <c r="G65" s="147"/>
      <c r="H65" s="147"/>
      <c r="I65" s="146"/>
      <c r="J65" s="147"/>
      <c r="K65" s="147"/>
      <c r="L65" s="146"/>
      <c r="M65" s="147"/>
      <c r="N65" s="232"/>
    </row>
    <row r="66" spans="1:14">
      <c r="A66" s="88">
        <v>30.16</v>
      </c>
      <c r="B66" s="89"/>
      <c r="C66" s="244" t="s">
        <v>17</v>
      </c>
      <c r="D66" s="245"/>
      <c r="E66" s="90"/>
      <c r="F66" s="91"/>
      <c r="G66" s="92"/>
      <c r="H66" s="92"/>
      <c r="I66" s="143"/>
      <c r="J66" s="92"/>
      <c r="K66" s="92"/>
      <c r="L66" s="143"/>
      <c r="M66" s="92"/>
      <c r="N66" s="35"/>
    </row>
    <row r="67" spans="1:14">
      <c r="A67" s="69"/>
      <c r="B67" s="75"/>
      <c r="C67" s="158"/>
      <c r="D67" s="67" t="s">
        <v>38</v>
      </c>
      <c r="E67" s="263"/>
      <c r="F67" s="159"/>
      <c r="G67" s="147"/>
      <c r="H67" s="147"/>
      <c r="I67" s="146"/>
      <c r="J67" s="147"/>
      <c r="K67" s="147"/>
      <c r="L67" s="146"/>
      <c r="M67" s="147"/>
      <c r="N67" s="232" t="s">
        <v>22</v>
      </c>
    </row>
    <row r="68" spans="1:14">
      <c r="A68" s="224"/>
      <c r="B68" s="75"/>
      <c r="C68" s="75"/>
      <c r="D68" s="67"/>
      <c r="E68" s="263"/>
      <c r="F68" s="146"/>
      <c r="G68" s="147"/>
      <c r="H68" s="147"/>
      <c r="I68" s="146"/>
      <c r="J68" s="147"/>
      <c r="K68" s="147"/>
      <c r="L68" s="146"/>
      <c r="M68" s="147"/>
      <c r="N68" s="232"/>
    </row>
    <row r="69" spans="1:14">
      <c r="A69" s="88">
        <v>30.17</v>
      </c>
      <c r="B69" s="89"/>
      <c r="C69" s="244" t="s">
        <v>18</v>
      </c>
      <c r="D69" s="245"/>
      <c r="E69" s="90"/>
      <c r="F69" s="91"/>
      <c r="G69" s="92"/>
      <c r="H69" s="92"/>
      <c r="I69" s="143"/>
      <c r="J69" s="92"/>
      <c r="K69" s="92"/>
      <c r="L69" s="143"/>
      <c r="M69" s="92"/>
      <c r="N69" s="32"/>
    </row>
    <row r="70" spans="1:14">
      <c r="A70" s="237"/>
      <c r="B70" s="75"/>
      <c r="C70" s="75"/>
      <c r="D70" s="67" t="s">
        <v>38</v>
      </c>
      <c r="E70" s="263"/>
      <c r="F70" s="146"/>
      <c r="G70" s="147"/>
      <c r="H70" s="147"/>
      <c r="I70" s="146"/>
      <c r="J70" s="147"/>
      <c r="K70" s="147"/>
      <c r="L70" s="146"/>
      <c r="M70" s="147"/>
      <c r="N70" s="232" t="s">
        <v>82</v>
      </c>
    </row>
    <row r="71" spans="1:14">
      <c r="A71" s="240"/>
      <c r="B71" s="75"/>
      <c r="C71" s="75"/>
      <c r="D71" s="67"/>
      <c r="E71" s="263"/>
      <c r="F71" s="146"/>
      <c r="G71" s="147"/>
      <c r="H71" s="147"/>
      <c r="I71" s="146"/>
      <c r="J71" s="147"/>
      <c r="K71" s="147"/>
      <c r="L71" s="146"/>
      <c r="M71" s="147"/>
      <c r="N71" s="232"/>
    </row>
    <row r="72" spans="1:14">
      <c r="A72" s="88">
        <v>30.18</v>
      </c>
      <c r="B72" s="89"/>
      <c r="C72" s="244" t="s">
        <v>19</v>
      </c>
      <c r="D72" s="245"/>
      <c r="E72" s="90"/>
      <c r="F72" s="91"/>
      <c r="G72" s="92"/>
      <c r="H72" s="92"/>
      <c r="I72" s="143"/>
      <c r="J72" s="92"/>
      <c r="K72" s="92"/>
      <c r="L72" s="143"/>
      <c r="M72" s="92"/>
      <c r="N72" s="32"/>
    </row>
    <row r="73" spans="1:14">
      <c r="A73" s="237"/>
      <c r="B73" s="75"/>
      <c r="C73" s="75"/>
      <c r="D73" s="67" t="s">
        <v>38</v>
      </c>
      <c r="E73" s="263"/>
      <c r="F73" s="146"/>
      <c r="G73" s="147"/>
      <c r="H73" s="147"/>
      <c r="I73" s="146"/>
      <c r="J73" s="147"/>
      <c r="K73" s="147"/>
      <c r="L73" s="146"/>
      <c r="M73" s="147"/>
      <c r="N73" s="232" t="s">
        <v>84</v>
      </c>
    </row>
    <row r="74" spans="1:14">
      <c r="A74" s="240"/>
      <c r="B74" s="75"/>
      <c r="C74" s="75"/>
      <c r="D74" s="67"/>
      <c r="E74" s="263"/>
      <c r="F74" s="146"/>
      <c r="G74" s="147"/>
      <c r="H74" s="147"/>
      <c r="I74" s="146"/>
      <c r="J74" s="147"/>
      <c r="K74" s="147"/>
      <c r="L74" s="146"/>
      <c r="M74" s="147"/>
      <c r="N74" s="232"/>
    </row>
    <row r="75" spans="1:14">
      <c r="A75" s="261"/>
      <c r="B75" s="262"/>
      <c r="C75" s="262"/>
      <c r="D75" s="149"/>
      <c r="E75" s="223"/>
      <c r="F75" s="152"/>
      <c r="G75" s="147"/>
      <c r="H75" s="147"/>
      <c r="I75" s="146"/>
      <c r="J75" s="147"/>
      <c r="K75" s="147"/>
      <c r="L75" s="146"/>
      <c r="M75" s="147"/>
      <c r="N75" s="232"/>
    </row>
    <row r="76" spans="1:14">
      <c r="A76" s="88">
        <v>30.19</v>
      </c>
      <c r="B76" s="89"/>
      <c r="C76" s="244" t="s">
        <v>20</v>
      </c>
      <c r="D76" s="245"/>
      <c r="E76" s="90"/>
      <c r="F76" s="91"/>
      <c r="G76" s="92"/>
      <c r="H76" s="92"/>
      <c r="I76" s="143"/>
      <c r="J76" s="92"/>
      <c r="K76" s="92"/>
      <c r="L76" s="143"/>
      <c r="M76" s="92"/>
      <c r="N76" s="32"/>
    </row>
    <row r="77" spans="1:14">
      <c r="A77" s="247"/>
      <c r="B77" s="162"/>
      <c r="C77" s="75"/>
      <c r="D77" s="67" t="s">
        <v>38</v>
      </c>
      <c r="E77" s="263"/>
      <c r="F77" s="146"/>
      <c r="G77" s="147"/>
      <c r="H77" s="147"/>
      <c r="I77" s="146"/>
      <c r="J77" s="147"/>
      <c r="K77" s="147"/>
      <c r="L77" s="146"/>
      <c r="M77" s="147"/>
      <c r="N77" s="232" t="s">
        <v>83</v>
      </c>
    </row>
    <row r="78" spans="1:14">
      <c r="A78" s="249"/>
      <c r="B78" s="75"/>
      <c r="C78" s="75"/>
      <c r="D78" s="67"/>
      <c r="E78" s="263"/>
      <c r="F78" s="146"/>
      <c r="G78" s="147"/>
      <c r="H78" s="147"/>
      <c r="I78" s="146"/>
      <c r="J78" s="147"/>
      <c r="K78" s="147"/>
      <c r="L78" s="146"/>
      <c r="M78" s="147"/>
      <c r="N78" s="232"/>
    </row>
    <row r="79" spans="1:14" ht="29.25" customHeight="1" thickBot="1">
      <c r="A79" s="284" t="s">
        <v>58</v>
      </c>
      <c r="B79" s="285"/>
      <c r="C79" s="285"/>
      <c r="D79" s="285"/>
      <c r="E79" s="164"/>
      <c r="F79" s="165"/>
      <c r="G79" s="166"/>
      <c r="H79" s="166"/>
      <c r="I79" s="167"/>
      <c r="J79" s="166"/>
      <c r="K79" s="166"/>
      <c r="L79" s="167"/>
      <c r="M79" s="166"/>
      <c r="N79" s="236"/>
    </row>
    <row r="80" spans="1:14">
      <c r="A80" s="170"/>
      <c r="B80" s="174"/>
      <c r="C80" s="174"/>
      <c r="D80" s="173"/>
    </row>
    <row r="81" spans="1:4">
      <c r="A81" s="170"/>
      <c r="B81" s="174"/>
      <c r="C81" s="174"/>
      <c r="D81" s="173"/>
    </row>
    <row r="82" spans="1:4">
      <c r="A82" s="170"/>
      <c r="B82" s="174"/>
      <c r="C82" s="174"/>
      <c r="D82" s="173"/>
    </row>
    <row r="83" spans="1:4">
      <c r="A83" s="170"/>
      <c r="B83" s="174"/>
      <c r="C83" s="174"/>
      <c r="D83" s="173"/>
    </row>
  </sheetData>
  <mergeCells count="71">
    <mergeCell ref="C76:D76"/>
    <mergeCell ref="A77:A78"/>
    <mergeCell ref="E77:E78"/>
    <mergeCell ref="N77:N79"/>
    <mergeCell ref="A79:D79"/>
    <mergeCell ref="C72:D72"/>
    <mergeCell ref="A73:A74"/>
    <mergeCell ref="E73:E74"/>
    <mergeCell ref="N73:N75"/>
    <mergeCell ref="A75:C75"/>
    <mergeCell ref="C66:D66"/>
    <mergeCell ref="E67:E68"/>
    <mergeCell ref="N67:N68"/>
    <mergeCell ref="C69:D69"/>
    <mergeCell ref="A70:A71"/>
    <mergeCell ref="E70:E71"/>
    <mergeCell ref="N70:N71"/>
    <mergeCell ref="A61:C61"/>
    <mergeCell ref="C62:D62"/>
    <mergeCell ref="A63:A65"/>
    <mergeCell ref="E63:E65"/>
    <mergeCell ref="N63:N65"/>
    <mergeCell ref="C50:D50"/>
    <mergeCell ref="A51:A53"/>
    <mergeCell ref="N51:N53"/>
    <mergeCell ref="C55:D55"/>
    <mergeCell ref="A56:A60"/>
    <mergeCell ref="N56:N60"/>
    <mergeCell ref="A43:A45"/>
    <mergeCell ref="N43:N45"/>
    <mergeCell ref="C46:D46"/>
    <mergeCell ref="A47:A49"/>
    <mergeCell ref="N47:N49"/>
    <mergeCell ref="C38:D38"/>
    <mergeCell ref="A39:A41"/>
    <mergeCell ref="N39:N41"/>
    <mergeCell ref="C42:D42"/>
    <mergeCell ref="A31:A33"/>
    <mergeCell ref="N31:N33"/>
    <mergeCell ref="C34:D34"/>
    <mergeCell ref="A35:A37"/>
    <mergeCell ref="N35:N37"/>
    <mergeCell ref="A26:A28"/>
    <mergeCell ref="N26:N28"/>
    <mergeCell ref="C30:D30"/>
    <mergeCell ref="E30:G30"/>
    <mergeCell ref="H30:J30"/>
    <mergeCell ref="K30:M30"/>
    <mergeCell ref="C21:D21"/>
    <mergeCell ref="A22:A24"/>
    <mergeCell ref="N22:N24"/>
    <mergeCell ref="C25:D25"/>
    <mergeCell ref="A15:A16"/>
    <mergeCell ref="N15:N16"/>
    <mergeCell ref="C17:D17"/>
    <mergeCell ref="A18:A20"/>
    <mergeCell ref="N18:N20"/>
    <mergeCell ref="C11:D11"/>
    <mergeCell ref="A12:A13"/>
    <mergeCell ref="N12:N13"/>
    <mergeCell ref="C14:D14"/>
    <mergeCell ref="A4:A6"/>
    <mergeCell ref="N4:N6"/>
    <mergeCell ref="C7:D7"/>
    <mergeCell ref="A8:A10"/>
    <mergeCell ref="N8:N10"/>
    <mergeCell ref="E1:M1"/>
    <mergeCell ref="C3:D3"/>
    <mergeCell ref="E3:G3"/>
    <mergeCell ref="H3:J3"/>
    <mergeCell ref="K3:M3"/>
  </mergeCells>
  <dataValidations disablePrompts="1" count="1">
    <dataValidation type="list" allowBlank="1" showInputMessage="1" showErrorMessage="1" promptTitle="Select From Pull Down" prompt="Choose Range Category" sqref="D8 C4">
      <formula1>"2-Lane Roadway,Multi-Lane / Interstate,Urban"</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0"/>
  <sheetViews>
    <sheetView tabSelected="1" zoomScaleNormal="100" workbookViewId="0">
      <selection activeCell="C15" sqref="C15:D15"/>
    </sheetView>
  </sheetViews>
  <sheetFormatPr defaultRowHeight="15"/>
  <cols>
    <col min="1" max="1" width="7" style="6" customWidth="1"/>
    <col min="2" max="2" width="1.42578125" style="7" customWidth="1"/>
    <col min="3" max="3" width="28.7109375" style="7" customWidth="1"/>
    <col min="4" max="4" width="22.42578125" style="39" customWidth="1"/>
    <col min="5" max="5" width="9" style="7" customWidth="1"/>
    <col min="6" max="6" width="11" style="7" customWidth="1"/>
    <col min="7" max="7" width="9.85546875" style="7" customWidth="1"/>
    <col min="8" max="8" width="10.85546875" style="7" customWidth="1"/>
    <col min="9" max="9" width="11" style="7" customWidth="1"/>
    <col min="10" max="10" width="10.140625" style="7" customWidth="1"/>
    <col min="11" max="11" width="10.85546875" style="7" customWidth="1"/>
    <col min="12" max="12" width="9.28515625" style="7" customWidth="1"/>
    <col min="13" max="13" width="28.28515625" style="40" customWidth="1"/>
    <col min="14" max="14" width="5.140625" style="6" customWidth="1"/>
    <col min="15" max="15" width="2.28515625" style="41" customWidth="1"/>
    <col min="16" max="16" width="5.42578125" style="8" customWidth="1"/>
    <col min="17" max="17" width="5.28515625" style="8" customWidth="1"/>
    <col min="18" max="18" width="2.5703125" style="9" customWidth="1"/>
    <col min="19" max="20" width="5.7109375" style="8" customWidth="1"/>
    <col min="21" max="21" width="2" style="9" customWidth="1"/>
    <col min="22" max="22" width="5.7109375" style="8" customWidth="1"/>
    <col min="23" max="23" width="79.85546875" style="10" customWidth="1"/>
    <col min="24" max="24" width="11.140625" style="7" customWidth="1"/>
    <col min="25" max="25" width="12.5703125" style="7" customWidth="1"/>
    <col min="26" max="26" width="11.42578125" style="7" customWidth="1"/>
    <col min="27" max="16384" width="9.140625" style="7"/>
  </cols>
  <sheetData>
    <row r="1" spans="1:25" ht="30.75" thickBot="1">
      <c r="A1" s="11"/>
      <c r="B1" s="12"/>
      <c r="C1" s="13" t="s">
        <v>1</v>
      </c>
      <c r="D1" s="14" t="s">
        <v>2</v>
      </c>
      <c r="E1" s="14" t="s">
        <v>3</v>
      </c>
      <c r="F1" s="14" t="s">
        <v>4</v>
      </c>
      <c r="G1" s="14" t="s">
        <v>5</v>
      </c>
      <c r="H1" s="14" t="s">
        <v>5</v>
      </c>
      <c r="I1" s="14" t="s">
        <v>5</v>
      </c>
      <c r="J1" s="14" t="s">
        <v>5</v>
      </c>
      <c r="K1" s="14" t="s">
        <v>5</v>
      </c>
      <c r="L1" s="14" t="s">
        <v>6</v>
      </c>
      <c r="M1" s="15"/>
      <c r="N1" s="16"/>
      <c r="O1" s="17"/>
    </row>
    <row r="2" spans="1:25" ht="49.5" customHeight="1" thickBot="1">
      <c r="A2" s="18" t="s">
        <v>0</v>
      </c>
      <c r="B2" s="19"/>
      <c r="C2" s="20"/>
      <c r="D2" s="21"/>
      <c r="E2" s="21"/>
      <c r="F2" s="21"/>
      <c r="G2" s="22" t="s">
        <v>8</v>
      </c>
      <c r="H2" s="22" t="s">
        <v>23</v>
      </c>
      <c r="I2" s="22" t="s">
        <v>24</v>
      </c>
      <c r="J2" s="22" t="s">
        <v>25</v>
      </c>
      <c r="K2" s="22" t="s">
        <v>26</v>
      </c>
      <c r="L2" s="21"/>
      <c r="M2" s="218" t="s">
        <v>7</v>
      </c>
      <c r="N2" s="270" t="s">
        <v>51</v>
      </c>
      <c r="O2" s="271"/>
      <c r="P2" s="271"/>
      <c r="Q2" s="271"/>
      <c r="R2" s="271"/>
      <c r="S2" s="271"/>
      <c r="T2" s="271"/>
      <c r="U2" s="271"/>
      <c r="V2" s="271"/>
      <c r="W2" s="178" t="s">
        <v>28</v>
      </c>
      <c r="Y2" s="23"/>
    </row>
    <row r="3" spans="1:25" s="30" customFormat="1" ht="8.25" customHeight="1" thickBot="1">
      <c r="A3" s="24"/>
      <c r="B3" s="25"/>
      <c r="C3" s="26"/>
      <c r="D3" s="27"/>
      <c r="E3" s="27"/>
      <c r="F3" s="27"/>
      <c r="G3" s="28"/>
      <c r="H3" s="28"/>
      <c r="I3" s="28"/>
      <c r="J3" s="28"/>
      <c r="K3" s="28"/>
      <c r="L3" s="27"/>
      <c r="M3" s="29"/>
      <c r="N3" s="199"/>
      <c r="O3" s="200"/>
      <c r="P3" s="201"/>
      <c r="Q3" s="201"/>
      <c r="R3" s="202"/>
      <c r="S3" s="201"/>
      <c r="T3" s="201"/>
      <c r="U3" s="202"/>
      <c r="V3" s="201"/>
      <c r="W3" s="203"/>
    </row>
    <row r="4" spans="1:25" ht="29.25" customHeight="1">
      <c r="A4" s="64">
        <v>30.01</v>
      </c>
      <c r="B4" s="65"/>
      <c r="C4" s="254" t="s">
        <v>70</v>
      </c>
      <c r="D4" s="255"/>
      <c r="E4" s="252" t="s">
        <v>70</v>
      </c>
      <c r="F4" s="276"/>
      <c r="G4" s="276"/>
      <c r="H4" s="276"/>
      <c r="I4" s="276"/>
      <c r="J4" s="276"/>
      <c r="K4" s="276"/>
      <c r="L4" s="276"/>
      <c r="M4" s="277"/>
      <c r="N4" s="272" t="s">
        <v>27</v>
      </c>
      <c r="O4" s="273"/>
      <c r="P4" s="274"/>
      <c r="Q4" s="275" t="s">
        <v>67</v>
      </c>
      <c r="R4" s="273"/>
      <c r="S4" s="274"/>
      <c r="T4" s="275" t="s">
        <v>66</v>
      </c>
      <c r="U4" s="273"/>
      <c r="V4" s="274"/>
      <c r="W4" s="198"/>
    </row>
    <row r="5" spans="1:25" ht="18.75" customHeight="1">
      <c r="A5" s="265"/>
      <c r="B5" s="66"/>
      <c r="C5" s="179" t="s">
        <v>93</v>
      </c>
      <c r="D5" s="67" t="s">
        <v>10</v>
      </c>
      <c r="E5" s="180">
        <v>0</v>
      </c>
      <c r="F5" s="183">
        <v>0</v>
      </c>
      <c r="G5" s="68">
        <f>E5*F5</f>
        <v>0</v>
      </c>
      <c r="H5" s="69"/>
      <c r="I5" s="69"/>
      <c r="J5" s="69"/>
      <c r="K5" s="69"/>
      <c r="L5" s="69">
        <f>SUM(G5:K5)</f>
        <v>0</v>
      </c>
      <c r="M5" s="204" t="s">
        <v>29</v>
      </c>
      <c r="N5" s="70">
        <v>0</v>
      </c>
      <c r="O5" s="71" t="s">
        <v>61</v>
      </c>
      <c r="P5" s="72">
        <v>0.1</v>
      </c>
      <c r="Q5" s="73">
        <v>0</v>
      </c>
      <c r="R5" s="71" t="s">
        <v>61</v>
      </c>
      <c r="S5" s="72">
        <v>0.15</v>
      </c>
      <c r="T5" s="73">
        <v>0</v>
      </c>
      <c r="U5" s="71" t="s">
        <v>61</v>
      </c>
      <c r="V5" s="74">
        <v>0.4</v>
      </c>
      <c r="W5" s="232" t="s">
        <v>75</v>
      </c>
    </row>
    <row r="6" spans="1:25" ht="18.75" customHeight="1">
      <c r="A6" s="238"/>
      <c r="B6" s="75"/>
      <c r="C6" s="76"/>
      <c r="D6" s="77" t="s">
        <v>10</v>
      </c>
      <c r="E6" s="78">
        <f>E5</f>
        <v>0</v>
      </c>
      <c r="F6" s="183">
        <v>0</v>
      </c>
      <c r="G6" s="79"/>
      <c r="H6" s="68">
        <f>E6*F6</f>
        <v>0</v>
      </c>
      <c r="I6" s="69"/>
      <c r="J6" s="80"/>
      <c r="K6" s="69"/>
      <c r="L6" s="69">
        <f t="shared" ref="L6:L7" si="0">SUM(G6:K6)</f>
        <v>0</v>
      </c>
      <c r="M6" s="204" t="s">
        <v>30</v>
      </c>
      <c r="N6" s="70">
        <v>0</v>
      </c>
      <c r="O6" s="71" t="s">
        <v>61</v>
      </c>
      <c r="P6" s="72">
        <v>0.5</v>
      </c>
      <c r="Q6" s="73">
        <v>0</v>
      </c>
      <c r="R6" s="71" t="s">
        <v>61</v>
      </c>
      <c r="S6" s="72">
        <v>0.8</v>
      </c>
      <c r="T6" s="73">
        <v>0</v>
      </c>
      <c r="U6" s="71" t="s">
        <v>61</v>
      </c>
      <c r="V6" s="74">
        <v>1</v>
      </c>
      <c r="W6" s="267"/>
    </row>
    <row r="7" spans="1:25" ht="18" customHeight="1">
      <c r="A7" s="266"/>
      <c r="B7" s="75"/>
      <c r="C7" s="81"/>
      <c r="D7" s="82" t="s">
        <v>10</v>
      </c>
      <c r="E7" s="83">
        <f>E5</f>
        <v>0</v>
      </c>
      <c r="F7" s="184">
        <v>0</v>
      </c>
      <c r="G7" s="84"/>
      <c r="H7" s="85"/>
      <c r="I7" s="86">
        <f>E7*F7</f>
        <v>0</v>
      </c>
      <c r="J7" s="85"/>
      <c r="K7" s="85"/>
      <c r="L7" s="87">
        <f t="shared" si="0"/>
        <v>0</v>
      </c>
      <c r="M7" s="205" t="s">
        <v>48</v>
      </c>
      <c r="N7" s="70">
        <v>0</v>
      </c>
      <c r="O7" s="71" t="s">
        <v>61</v>
      </c>
      <c r="P7" s="72">
        <v>0.5</v>
      </c>
      <c r="Q7" s="73">
        <v>0</v>
      </c>
      <c r="R7" s="71" t="s">
        <v>61</v>
      </c>
      <c r="S7" s="72">
        <v>0.8</v>
      </c>
      <c r="T7" s="73">
        <v>0</v>
      </c>
      <c r="U7" s="71" t="s">
        <v>61</v>
      </c>
      <c r="V7" s="74">
        <v>1</v>
      </c>
      <c r="W7" s="267"/>
    </row>
    <row r="8" spans="1:25" ht="15" customHeight="1">
      <c r="A8" s="88">
        <v>30.02</v>
      </c>
      <c r="B8" s="89"/>
      <c r="C8" s="283" t="s">
        <v>85</v>
      </c>
      <c r="D8" s="245"/>
      <c r="E8" s="250" t="s">
        <v>9</v>
      </c>
      <c r="F8" s="245"/>
      <c r="G8" s="245"/>
      <c r="H8" s="245"/>
      <c r="I8" s="245"/>
      <c r="J8" s="245"/>
      <c r="K8" s="245"/>
      <c r="L8" s="245"/>
      <c r="M8" s="246"/>
      <c r="N8" s="90"/>
      <c r="O8" s="91"/>
      <c r="P8" s="92"/>
      <c r="Q8" s="93"/>
      <c r="R8" s="91"/>
      <c r="S8" s="92"/>
      <c r="T8" s="93"/>
      <c r="U8" s="91"/>
      <c r="V8" s="94"/>
      <c r="W8" s="31"/>
    </row>
    <row r="9" spans="1:25" ht="20.25" customHeight="1">
      <c r="A9" s="237"/>
      <c r="B9" s="75"/>
      <c r="C9" s="95" t="str">
        <f>C5</f>
        <v>Choose Range Category</v>
      </c>
      <c r="D9" s="96" t="s">
        <v>14</v>
      </c>
      <c r="E9" s="181">
        <v>0</v>
      </c>
      <c r="F9" s="185">
        <v>0</v>
      </c>
      <c r="G9" s="97">
        <f>E9*F9</f>
        <v>0</v>
      </c>
      <c r="H9" s="98"/>
      <c r="I9" s="98"/>
      <c r="J9" s="98"/>
      <c r="K9" s="98"/>
      <c r="L9" s="98">
        <f t="shared" ref="L9:L21" si="1">SUM(G9:K9)</f>
        <v>0</v>
      </c>
      <c r="M9" s="206" t="s">
        <v>29</v>
      </c>
      <c r="N9" s="70">
        <v>0</v>
      </c>
      <c r="O9" s="71" t="s">
        <v>61</v>
      </c>
      <c r="P9" s="74">
        <v>0.02</v>
      </c>
      <c r="Q9" s="72">
        <v>0</v>
      </c>
      <c r="R9" s="71" t="s">
        <v>61</v>
      </c>
      <c r="S9" s="72">
        <v>0.05</v>
      </c>
      <c r="T9" s="73">
        <v>0</v>
      </c>
      <c r="U9" s="71" t="s">
        <v>61</v>
      </c>
      <c r="V9" s="74">
        <v>0.1</v>
      </c>
      <c r="W9" s="232" t="s">
        <v>57</v>
      </c>
    </row>
    <row r="10" spans="1:25" ht="18.75" customHeight="1">
      <c r="A10" s="240"/>
      <c r="B10" s="99"/>
      <c r="C10" s="100"/>
      <c r="D10" s="101" t="s">
        <v>14</v>
      </c>
      <c r="E10" s="102">
        <f>E9</f>
        <v>0</v>
      </c>
      <c r="F10" s="183">
        <v>0</v>
      </c>
      <c r="G10" s="79"/>
      <c r="H10" s="103">
        <f>E10*F10</f>
        <v>0</v>
      </c>
      <c r="I10" s="69"/>
      <c r="J10" s="69"/>
      <c r="K10" s="69"/>
      <c r="L10" s="69">
        <f t="shared" si="1"/>
        <v>0</v>
      </c>
      <c r="M10" s="204" t="s">
        <v>30</v>
      </c>
      <c r="N10" s="70">
        <v>0</v>
      </c>
      <c r="O10" s="71" t="s">
        <v>61</v>
      </c>
      <c r="P10" s="74">
        <v>0.04</v>
      </c>
      <c r="Q10" s="72">
        <v>0</v>
      </c>
      <c r="R10" s="71" t="s">
        <v>61</v>
      </c>
      <c r="S10" s="72">
        <v>0.08</v>
      </c>
      <c r="T10" s="73">
        <v>0</v>
      </c>
      <c r="U10" s="71" t="s">
        <v>61</v>
      </c>
      <c r="V10" s="74">
        <v>0.2</v>
      </c>
      <c r="W10" s="232"/>
    </row>
    <row r="11" spans="1:25" ht="18.75" customHeight="1">
      <c r="A11" s="241"/>
      <c r="B11" s="99"/>
      <c r="C11" s="104"/>
      <c r="D11" s="101" t="s">
        <v>14</v>
      </c>
      <c r="E11" s="102">
        <f>E9</f>
        <v>0</v>
      </c>
      <c r="F11" s="183">
        <v>0</v>
      </c>
      <c r="G11" s="79"/>
      <c r="H11" s="69"/>
      <c r="I11" s="103">
        <f>E11*F11</f>
        <v>0</v>
      </c>
      <c r="J11" s="69"/>
      <c r="K11" s="69"/>
      <c r="L11" s="69">
        <f t="shared" si="1"/>
        <v>0</v>
      </c>
      <c r="M11" s="204" t="s">
        <v>48</v>
      </c>
      <c r="N11" s="70">
        <v>0</v>
      </c>
      <c r="O11" s="71" t="s">
        <v>61</v>
      </c>
      <c r="P11" s="74">
        <v>0.04</v>
      </c>
      <c r="Q11" s="72">
        <v>0</v>
      </c>
      <c r="R11" s="71" t="s">
        <v>61</v>
      </c>
      <c r="S11" s="72">
        <v>0.08</v>
      </c>
      <c r="T11" s="73">
        <v>0</v>
      </c>
      <c r="U11" s="71" t="s">
        <v>61</v>
      </c>
      <c r="V11" s="74">
        <v>0.2</v>
      </c>
      <c r="W11" s="232"/>
    </row>
    <row r="12" spans="1:25" ht="16.5" customHeight="1">
      <c r="A12" s="88">
        <v>30.03</v>
      </c>
      <c r="B12" s="89"/>
      <c r="C12" s="244" t="s">
        <v>71</v>
      </c>
      <c r="D12" s="245"/>
      <c r="E12" s="250" t="s">
        <v>71</v>
      </c>
      <c r="F12" s="250"/>
      <c r="G12" s="250"/>
      <c r="H12" s="250"/>
      <c r="I12" s="250"/>
      <c r="J12" s="250"/>
      <c r="K12" s="250"/>
      <c r="L12" s="250"/>
      <c r="M12" s="251"/>
      <c r="N12" s="90"/>
      <c r="O12" s="91"/>
      <c r="P12" s="94"/>
      <c r="Q12" s="92"/>
      <c r="R12" s="91"/>
      <c r="S12" s="92"/>
      <c r="T12" s="93"/>
      <c r="U12" s="91"/>
      <c r="V12" s="94"/>
      <c r="W12" s="31"/>
    </row>
    <row r="13" spans="1:25" ht="20.25" customHeight="1">
      <c r="A13" s="237"/>
      <c r="B13" s="99"/>
      <c r="C13" s="105" t="str">
        <f>C5</f>
        <v>Choose Range Category</v>
      </c>
      <c r="D13" s="106" t="s">
        <v>53</v>
      </c>
      <c r="E13" s="182">
        <v>1</v>
      </c>
      <c r="F13" s="186">
        <v>0</v>
      </c>
      <c r="G13" s="79"/>
      <c r="H13" s="69"/>
      <c r="I13" s="69"/>
      <c r="J13" s="103">
        <f>E13*F13</f>
        <v>0</v>
      </c>
      <c r="K13" s="69"/>
      <c r="L13" s="69">
        <f t="shared" si="1"/>
        <v>0</v>
      </c>
      <c r="M13" s="204" t="s">
        <v>45</v>
      </c>
      <c r="N13" s="107"/>
      <c r="O13" s="108"/>
      <c r="P13" s="109"/>
      <c r="Q13" s="110"/>
      <c r="R13" s="108"/>
      <c r="S13" s="109"/>
      <c r="T13" s="110"/>
      <c r="U13" s="108"/>
      <c r="V13" s="109"/>
      <c r="W13" s="268" t="s">
        <v>55</v>
      </c>
    </row>
    <row r="14" spans="1:25" ht="20.25" customHeight="1">
      <c r="A14" s="241"/>
      <c r="B14" s="99"/>
      <c r="C14" s="111"/>
      <c r="D14" s="106" t="s">
        <v>53</v>
      </c>
      <c r="E14" s="182">
        <v>2</v>
      </c>
      <c r="F14" s="186">
        <v>0</v>
      </c>
      <c r="G14" s="79"/>
      <c r="H14" s="112"/>
      <c r="I14" s="112"/>
      <c r="J14" s="112"/>
      <c r="K14" s="103">
        <f>E14*F14</f>
        <v>0</v>
      </c>
      <c r="L14" s="69">
        <f t="shared" si="1"/>
        <v>0</v>
      </c>
      <c r="M14" s="204" t="s">
        <v>46</v>
      </c>
      <c r="N14" s="107"/>
      <c r="O14" s="108"/>
      <c r="P14" s="109"/>
      <c r="Q14" s="110"/>
      <c r="R14" s="108"/>
      <c r="S14" s="109"/>
      <c r="T14" s="110"/>
      <c r="U14" s="108"/>
      <c r="V14" s="109"/>
      <c r="W14" s="269"/>
    </row>
    <row r="15" spans="1:25" ht="18" customHeight="1">
      <c r="A15" s="88">
        <v>30.04</v>
      </c>
      <c r="B15" s="89"/>
      <c r="C15" s="244" t="s">
        <v>72</v>
      </c>
      <c r="D15" s="245"/>
      <c r="E15" s="250" t="s">
        <v>72</v>
      </c>
      <c r="F15" s="250"/>
      <c r="G15" s="250"/>
      <c r="H15" s="250"/>
      <c r="I15" s="250"/>
      <c r="J15" s="250"/>
      <c r="K15" s="250"/>
      <c r="L15" s="250"/>
      <c r="M15" s="251"/>
      <c r="N15" s="90"/>
      <c r="O15" s="91"/>
      <c r="P15" s="94"/>
      <c r="Q15" s="92"/>
      <c r="R15" s="91"/>
      <c r="S15" s="94"/>
      <c r="T15" s="92"/>
      <c r="U15" s="91"/>
      <c r="V15" s="94"/>
      <c r="W15" s="32"/>
    </row>
    <row r="16" spans="1:25" ht="21" customHeight="1">
      <c r="A16" s="237"/>
      <c r="B16" s="75"/>
      <c r="C16" s="105" t="str">
        <f>C5</f>
        <v>Choose Range Category</v>
      </c>
      <c r="D16" s="113" t="s">
        <v>10</v>
      </c>
      <c r="E16" s="78">
        <f>E5</f>
        <v>0</v>
      </c>
      <c r="F16" s="183">
        <v>0</v>
      </c>
      <c r="G16" s="79"/>
      <c r="H16" s="69"/>
      <c r="I16" s="69"/>
      <c r="J16" s="103">
        <f>E16*F16</f>
        <v>0</v>
      </c>
      <c r="K16" s="69"/>
      <c r="L16" s="69">
        <f t="shared" si="1"/>
        <v>0</v>
      </c>
      <c r="M16" s="220" t="s">
        <v>91</v>
      </c>
      <c r="N16" s="70">
        <v>0</v>
      </c>
      <c r="O16" s="71" t="s">
        <v>61</v>
      </c>
      <c r="P16" s="74">
        <v>0.2</v>
      </c>
      <c r="Q16" s="72">
        <v>0</v>
      </c>
      <c r="R16" s="71" t="s">
        <v>61</v>
      </c>
      <c r="S16" s="74">
        <v>0.3</v>
      </c>
      <c r="T16" s="72">
        <v>0</v>
      </c>
      <c r="U16" s="71" t="s">
        <v>61</v>
      </c>
      <c r="V16" s="74">
        <v>0.4</v>
      </c>
      <c r="W16" s="232" t="s">
        <v>76</v>
      </c>
    </row>
    <row r="17" spans="1:23" ht="28.5" customHeight="1">
      <c r="A17" s="241"/>
      <c r="B17" s="75"/>
      <c r="C17" s="111"/>
      <c r="D17" s="113" t="s">
        <v>10</v>
      </c>
      <c r="E17" s="78">
        <f>E5</f>
        <v>0</v>
      </c>
      <c r="F17" s="183">
        <v>0</v>
      </c>
      <c r="G17" s="280" t="s">
        <v>50</v>
      </c>
      <c r="H17" s="234"/>
      <c r="I17" s="234"/>
      <c r="J17" s="114">
        <f>E14</f>
        <v>2</v>
      </c>
      <c r="K17" s="115">
        <f>E17*F17</f>
        <v>0</v>
      </c>
      <c r="L17" s="69">
        <f>J17*K17</f>
        <v>0</v>
      </c>
      <c r="M17" s="220" t="s">
        <v>92</v>
      </c>
      <c r="N17" s="70">
        <v>0</v>
      </c>
      <c r="O17" s="71" t="s">
        <v>61</v>
      </c>
      <c r="P17" s="74">
        <v>0.2</v>
      </c>
      <c r="Q17" s="72">
        <v>0</v>
      </c>
      <c r="R17" s="71" t="s">
        <v>61</v>
      </c>
      <c r="S17" s="74">
        <v>0.3</v>
      </c>
      <c r="T17" s="72">
        <v>0</v>
      </c>
      <c r="U17" s="71" t="s">
        <v>61</v>
      </c>
      <c r="V17" s="74">
        <v>0.4</v>
      </c>
      <c r="W17" s="232"/>
    </row>
    <row r="18" spans="1:23" ht="18" customHeight="1">
      <c r="A18" s="88">
        <v>30.05</v>
      </c>
      <c r="B18" s="89"/>
      <c r="C18" s="244" t="s">
        <v>73</v>
      </c>
      <c r="D18" s="245"/>
      <c r="E18" s="250" t="s">
        <v>73</v>
      </c>
      <c r="F18" s="250"/>
      <c r="G18" s="250"/>
      <c r="H18" s="250"/>
      <c r="I18" s="250"/>
      <c r="J18" s="250"/>
      <c r="K18" s="250"/>
      <c r="L18" s="250"/>
      <c r="M18" s="251"/>
      <c r="N18" s="90"/>
      <c r="O18" s="91"/>
      <c r="P18" s="94"/>
      <c r="Q18" s="92"/>
      <c r="R18" s="91"/>
      <c r="S18" s="94"/>
      <c r="T18" s="92"/>
      <c r="U18" s="91"/>
      <c r="V18" s="94"/>
      <c r="W18" s="32"/>
    </row>
    <row r="19" spans="1:23" ht="21" customHeight="1">
      <c r="A19" s="237"/>
      <c r="B19" s="75"/>
      <c r="C19" s="105" t="str">
        <f>C5</f>
        <v>Choose Range Category</v>
      </c>
      <c r="D19" s="113" t="s">
        <v>10</v>
      </c>
      <c r="E19" s="207">
        <f>E5</f>
        <v>0</v>
      </c>
      <c r="F19" s="183">
        <v>0</v>
      </c>
      <c r="G19" s="208">
        <f>E19*F19</f>
        <v>0</v>
      </c>
      <c r="H19" s="209"/>
      <c r="I19" s="209"/>
      <c r="J19" s="209"/>
      <c r="K19" s="209"/>
      <c r="L19" s="80">
        <f t="shared" si="1"/>
        <v>0</v>
      </c>
      <c r="M19" s="204" t="s">
        <v>29</v>
      </c>
      <c r="N19" s="116">
        <v>0</v>
      </c>
      <c r="O19" s="117" t="s">
        <v>61</v>
      </c>
      <c r="P19" s="118">
        <v>0.1</v>
      </c>
      <c r="Q19" s="119">
        <v>0</v>
      </c>
      <c r="R19" s="117" t="s">
        <v>61</v>
      </c>
      <c r="S19" s="118">
        <v>0.1</v>
      </c>
      <c r="T19" s="119">
        <v>0</v>
      </c>
      <c r="U19" s="117" t="s">
        <v>61</v>
      </c>
      <c r="V19" s="118">
        <v>0.2</v>
      </c>
      <c r="W19" s="232" t="s">
        <v>69</v>
      </c>
    </row>
    <row r="20" spans="1:23" ht="20.25" customHeight="1">
      <c r="A20" s="240"/>
      <c r="B20" s="99"/>
      <c r="C20" s="100"/>
      <c r="D20" s="101" t="s">
        <v>10</v>
      </c>
      <c r="E20" s="207">
        <f>E5</f>
        <v>0</v>
      </c>
      <c r="F20" s="183">
        <v>0</v>
      </c>
      <c r="G20" s="210"/>
      <c r="H20" s="211">
        <f>E20*F20</f>
        <v>0</v>
      </c>
      <c r="I20" s="209"/>
      <c r="J20" s="209"/>
      <c r="K20" s="209"/>
      <c r="L20" s="80">
        <f t="shared" si="1"/>
        <v>0</v>
      </c>
      <c r="M20" s="204" t="s">
        <v>30</v>
      </c>
      <c r="N20" s="116">
        <v>0</v>
      </c>
      <c r="O20" s="117" t="s">
        <v>61</v>
      </c>
      <c r="P20" s="118">
        <v>0.4</v>
      </c>
      <c r="Q20" s="119">
        <v>0</v>
      </c>
      <c r="R20" s="117" t="s">
        <v>61</v>
      </c>
      <c r="S20" s="118">
        <v>1</v>
      </c>
      <c r="T20" s="119">
        <v>0</v>
      </c>
      <c r="U20" s="117" t="s">
        <v>61</v>
      </c>
      <c r="V20" s="118">
        <v>0.5</v>
      </c>
      <c r="W20" s="232"/>
    </row>
    <row r="21" spans="1:23" ht="21.75" customHeight="1">
      <c r="A21" s="241"/>
      <c r="B21" s="99"/>
      <c r="C21" s="104"/>
      <c r="D21" s="101" t="s">
        <v>10</v>
      </c>
      <c r="E21" s="207">
        <f>E5</f>
        <v>0</v>
      </c>
      <c r="F21" s="183">
        <v>0</v>
      </c>
      <c r="G21" s="210"/>
      <c r="H21" s="209"/>
      <c r="I21" s="212"/>
      <c r="J21" s="211">
        <f>E21*F21</f>
        <v>0</v>
      </c>
      <c r="K21" s="209"/>
      <c r="L21" s="80">
        <f t="shared" si="1"/>
        <v>0</v>
      </c>
      <c r="M21" s="204" t="s">
        <v>25</v>
      </c>
      <c r="N21" s="116">
        <v>0</v>
      </c>
      <c r="O21" s="117" t="s">
        <v>61</v>
      </c>
      <c r="P21" s="118">
        <v>0.6</v>
      </c>
      <c r="Q21" s="119">
        <v>0</v>
      </c>
      <c r="R21" s="117" t="s">
        <v>61</v>
      </c>
      <c r="S21" s="118">
        <v>0.7</v>
      </c>
      <c r="T21" s="119">
        <v>0</v>
      </c>
      <c r="U21" s="117" t="s">
        <v>61</v>
      </c>
      <c r="V21" s="118">
        <v>0.8</v>
      </c>
      <c r="W21" s="232"/>
    </row>
    <row r="22" spans="1:23" ht="18" customHeight="1">
      <c r="A22" s="88">
        <v>30.06</v>
      </c>
      <c r="B22" s="89"/>
      <c r="C22" s="244" t="s">
        <v>52</v>
      </c>
      <c r="D22" s="245"/>
      <c r="E22" s="278" t="s">
        <v>52</v>
      </c>
      <c r="F22" s="278"/>
      <c r="G22" s="278"/>
      <c r="H22" s="278"/>
      <c r="I22" s="278"/>
      <c r="J22" s="278"/>
      <c r="K22" s="278"/>
      <c r="L22" s="278"/>
      <c r="M22" s="279"/>
      <c r="N22" s="90"/>
      <c r="O22" s="91"/>
      <c r="P22" s="94"/>
      <c r="Q22" s="92"/>
      <c r="R22" s="91"/>
      <c r="S22" s="94"/>
      <c r="T22" s="92"/>
      <c r="U22" s="91"/>
      <c r="V22" s="94"/>
      <c r="W22" s="32"/>
    </row>
    <row r="23" spans="1:23" ht="18.75" customHeight="1">
      <c r="A23" s="237"/>
      <c r="B23" s="75"/>
      <c r="C23" s="105" t="str">
        <f>C9</f>
        <v>Choose Range Category</v>
      </c>
      <c r="D23" s="113" t="s">
        <v>10</v>
      </c>
      <c r="E23" s="78">
        <f>E5</f>
        <v>0</v>
      </c>
      <c r="F23" s="183">
        <v>0</v>
      </c>
      <c r="G23" s="68">
        <f>E23*F23</f>
        <v>0</v>
      </c>
      <c r="H23" s="112"/>
      <c r="I23" s="112"/>
      <c r="J23" s="112"/>
      <c r="K23" s="112"/>
      <c r="L23" s="69">
        <f t="shared" ref="L23:L25" si="2">SUM(G23:K23)</f>
        <v>0</v>
      </c>
      <c r="M23" s="204" t="s">
        <v>29</v>
      </c>
      <c r="N23" s="70">
        <v>0</v>
      </c>
      <c r="O23" s="71" t="s">
        <v>61</v>
      </c>
      <c r="P23" s="74">
        <v>0.03</v>
      </c>
      <c r="Q23" s="70">
        <v>0</v>
      </c>
      <c r="R23" s="71" t="s">
        <v>61</v>
      </c>
      <c r="S23" s="229">
        <v>0.04</v>
      </c>
      <c r="T23" s="70">
        <v>0</v>
      </c>
      <c r="U23" s="71" t="s">
        <v>61</v>
      </c>
      <c r="V23" s="229">
        <v>0.06</v>
      </c>
      <c r="W23" s="232" t="s">
        <v>65</v>
      </c>
    </row>
    <row r="24" spans="1:23" ht="18" customHeight="1">
      <c r="A24" s="240"/>
      <c r="B24" s="99"/>
      <c r="C24" s="100"/>
      <c r="D24" s="101" t="s">
        <v>10</v>
      </c>
      <c r="E24" s="78">
        <f>E5</f>
        <v>0</v>
      </c>
      <c r="F24" s="183">
        <v>0</v>
      </c>
      <c r="G24" s="79"/>
      <c r="H24" s="103">
        <f>E24*F24</f>
        <v>0</v>
      </c>
      <c r="I24" s="112"/>
      <c r="J24" s="112"/>
      <c r="K24" s="112"/>
      <c r="L24" s="69">
        <f t="shared" si="2"/>
        <v>0</v>
      </c>
      <c r="M24" s="204" t="s">
        <v>30</v>
      </c>
      <c r="N24" s="70">
        <v>0</v>
      </c>
      <c r="O24" s="71" t="s">
        <v>61</v>
      </c>
      <c r="P24" s="229">
        <v>0.1</v>
      </c>
      <c r="Q24" s="70">
        <v>0</v>
      </c>
      <c r="R24" s="71" t="s">
        <v>61</v>
      </c>
      <c r="S24" s="229">
        <v>0.2</v>
      </c>
      <c r="T24" s="70">
        <v>0</v>
      </c>
      <c r="U24" s="71" t="s">
        <v>61</v>
      </c>
      <c r="V24" s="229">
        <v>0.3</v>
      </c>
      <c r="W24" s="232"/>
    </row>
    <row r="25" spans="1:23" ht="18.75" customHeight="1">
      <c r="A25" s="241"/>
      <c r="B25" s="99"/>
      <c r="C25" s="104"/>
      <c r="D25" s="101" t="s">
        <v>10</v>
      </c>
      <c r="E25" s="78">
        <f>E5</f>
        <v>0</v>
      </c>
      <c r="F25" s="183">
        <v>0</v>
      </c>
      <c r="G25" s="79"/>
      <c r="H25" s="112"/>
      <c r="I25" s="103">
        <f>E25*F25</f>
        <v>0</v>
      </c>
      <c r="J25" s="112"/>
      <c r="K25" s="112"/>
      <c r="L25" s="69">
        <f t="shared" si="2"/>
        <v>0</v>
      </c>
      <c r="M25" s="204" t="s">
        <v>48</v>
      </c>
      <c r="N25" s="70">
        <v>0</v>
      </c>
      <c r="O25" s="71" t="s">
        <v>61</v>
      </c>
      <c r="P25" s="229">
        <v>0.5</v>
      </c>
      <c r="Q25" s="70">
        <v>0</v>
      </c>
      <c r="R25" s="71" t="s">
        <v>61</v>
      </c>
      <c r="S25" s="229">
        <v>1</v>
      </c>
      <c r="T25" s="70">
        <v>0</v>
      </c>
      <c r="U25" s="71" t="s">
        <v>61</v>
      </c>
      <c r="V25" s="229">
        <v>2</v>
      </c>
      <c r="W25" s="232"/>
    </row>
    <row r="26" spans="1:23">
      <c r="A26" s="88">
        <v>30.07</v>
      </c>
      <c r="B26" s="89"/>
      <c r="C26" s="244" t="s">
        <v>13</v>
      </c>
      <c r="D26" s="245"/>
      <c r="E26" s="250" t="s">
        <v>13</v>
      </c>
      <c r="F26" s="250"/>
      <c r="G26" s="250"/>
      <c r="H26" s="250"/>
      <c r="I26" s="250"/>
      <c r="J26" s="250"/>
      <c r="K26" s="250"/>
      <c r="L26" s="250"/>
      <c r="M26" s="251"/>
      <c r="N26" s="90"/>
      <c r="O26" s="91"/>
      <c r="P26" s="94"/>
      <c r="Q26" s="92"/>
      <c r="R26" s="91"/>
      <c r="S26" s="94"/>
      <c r="T26" s="92"/>
      <c r="U26" s="91"/>
      <c r="V26" s="94"/>
      <c r="W26" s="33"/>
    </row>
    <row r="27" spans="1:23" ht="21" customHeight="1">
      <c r="A27" s="237"/>
      <c r="B27" s="75"/>
      <c r="C27" s="105" t="str">
        <f>C5</f>
        <v>Choose Range Category</v>
      </c>
      <c r="D27" s="113" t="s">
        <v>10</v>
      </c>
      <c r="E27" s="78">
        <f>E5</f>
        <v>0</v>
      </c>
      <c r="F27" s="183">
        <v>0</v>
      </c>
      <c r="G27" s="68">
        <f>E27*F27</f>
        <v>0</v>
      </c>
      <c r="H27" s="112"/>
      <c r="I27" s="112"/>
      <c r="J27" s="112"/>
      <c r="K27" s="112"/>
      <c r="L27" s="69">
        <f t="shared" ref="L27:L29" si="3">SUM(G27:K27)</f>
        <v>0</v>
      </c>
      <c r="M27" s="204" t="s">
        <v>29</v>
      </c>
      <c r="N27" s="70">
        <v>0</v>
      </c>
      <c r="O27" s="71" t="s">
        <v>61</v>
      </c>
      <c r="P27" s="74">
        <v>0.4</v>
      </c>
      <c r="Q27" s="72">
        <v>0</v>
      </c>
      <c r="R27" s="71" t="s">
        <v>61</v>
      </c>
      <c r="S27" s="74">
        <v>0.6</v>
      </c>
      <c r="T27" s="72">
        <v>0</v>
      </c>
      <c r="U27" s="71" t="s">
        <v>61</v>
      </c>
      <c r="V27" s="74">
        <v>1</v>
      </c>
      <c r="W27" s="232" t="s">
        <v>77</v>
      </c>
    </row>
    <row r="28" spans="1:23" ht="21.75" customHeight="1">
      <c r="A28" s="238"/>
      <c r="B28" s="99"/>
      <c r="C28" s="100"/>
      <c r="D28" s="101" t="s">
        <v>10</v>
      </c>
      <c r="E28" s="78">
        <f>E5</f>
        <v>0</v>
      </c>
      <c r="F28" s="183">
        <v>0</v>
      </c>
      <c r="G28" s="79"/>
      <c r="H28" s="103">
        <f>E28*F28</f>
        <v>0</v>
      </c>
      <c r="I28" s="112"/>
      <c r="J28" s="112"/>
      <c r="K28" s="112"/>
      <c r="L28" s="69">
        <f t="shared" si="3"/>
        <v>0</v>
      </c>
      <c r="M28" s="204" t="s">
        <v>30</v>
      </c>
      <c r="N28" s="70">
        <v>0</v>
      </c>
      <c r="O28" s="71" t="s">
        <v>61</v>
      </c>
      <c r="P28" s="74">
        <v>1</v>
      </c>
      <c r="Q28" s="72">
        <v>0</v>
      </c>
      <c r="R28" s="71" t="s">
        <v>61</v>
      </c>
      <c r="S28" s="74">
        <v>1.5</v>
      </c>
      <c r="T28" s="72">
        <v>0</v>
      </c>
      <c r="U28" s="71" t="s">
        <v>61</v>
      </c>
      <c r="V28" s="74">
        <v>2</v>
      </c>
      <c r="W28" s="232"/>
    </row>
    <row r="29" spans="1:23" ht="24" customHeight="1" thickBot="1">
      <c r="A29" s="239"/>
      <c r="B29" s="120"/>
      <c r="C29" s="121"/>
      <c r="D29" s="122" t="s">
        <v>10</v>
      </c>
      <c r="E29" s="83">
        <f>E5</f>
        <v>0</v>
      </c>
      <c r="F29" s="184">
        <v>0</v>
      </c>
      <c r="G29" s="84"/>
      <c r="H29" s="85"/>
      <c r="I29" s="123">
        <f>E29*F29</f>
        <v>0</v>
      </c>
      <c r="J29" s="85"/>
      <c r="K29" s="85"/>
      <c r="L29" s="69">
        <f t="shared" si="3"/>
        <v>0</v>
      </c>
      <c r="M29" s="205" t="s">
        <v>48</v>
      </c>
      <c r="N29" s="107"/>
      <c r="O29" s="71" t="s">
        <v>61</v>
      </c>
      <c r="P29" s="109"/>
      <c r="Q29" s="110"/>
      <c r="R29" s="71" t="s">
        <v>61</v>
      </c>
      <c r="S29" s="109"/>
      <c r="T29" s="110"/>
      <c r="U29" s="71" t="s">
        <v>61</v>
      </c>
      <c r="V29" s="109"/>
      <c r="W29" s="232"/>
    </row>
    <row r="30" spans="1:23" ht="8.25" customHeight="1" thickBot="1">
      <c r="A30" s="124"/>
      <c r="B30" s="125"/>
      <c r="C30" s="126"/>
      <c r="D30" s="127"/>
      <c r="E30" s="128"/>
      <c r="F30" s="129"/>
      <c r="G30" s="128"/>
      <c r="H30" s="130"/>
      <c r="I30" s="131"/>
      <c r="J30" s="130"/>
      <c r="K30" s="130"/>
      <c r="L30" s="131"/>
      <c r="M30" s="132"/>
      <c r="N30" s="193"/>
      <c r="O30" s="194"/>
      <c r="P30" s="195"/>
      <c r="Q30" s="196"/>
      <c r="R30" s="194"/>
      <c r="S30" s="195"/>
      <c r="T30" s="196"/>
      <c r="U30" s="194"/>
      <c r="V30" s="195"/>
      <c r="W30" s="197"/>
    </row>
    <row r="31" spans="1:23" ht="26.25" customHeight="1">
      <c r="A31" s="133">
        <v>30.08</v>
      </c>
      <c r="B31" s="134"/>
      <c r="C31" s="281" t="s">
        <v>11</v>
      </c>
      <c r="D31" s="282"/>
      <c r="E31" s="252" t="s">
        <v>11</v>
      </c>
      <c r="F31" s="252"/>
      <c r="G31" s="252"/>
      <c r="H31" s="252"/>
      <c r="I31" s="252"/>
      <c r="J31" s="252"/>
      <c r="K31" s="252"/>
      <c r="L31" s="252"/>
      <c r="M31" s="253"/>
      <c r="N31" s="272" t="s">
        <v>27</v>
      </c>
      <c r="O31" s="273"/>
      <c r="P31" s="274"/>
      <c r="Q31" s="275" t="s">
        <v>67</v>
      </c>
      <c r="R31" s="273"/>
      <c r="S31" s="274"/>
      <c r="T31" s="275" t="s">
        <v>66</v>
      </c>
      <c r="U31" s="273"/>
      <c r="V31" s="274"/>
      <c r="W31" s="32"/>
    </row>
    <row r="32" spans="1:23" ht="21.75" customHeight="1">
      <c r="A32" s="237"/>
      <c r="B32" s="75"/>
      <c r="C32" s="105" t="str">
        <f>C5</f>
        <v>Choose Range Category</v>
      </c>
      <c r="D32" s="67" t="s">
        <v>15</v>
      </c>
      <c r="E32" s="180">
        <v>0</v>
      </c>
      <c r="F32" s="183">
        <v>0</v>
      </c>
      <c r="G32" s="103">
        <f>E32*F32</f>
        <v>0</v>
      </c>
      <c r="H32" s="112"/>
      <c r="I32" s="112"/>
      <c r="J32" s="112"/>
      <c r="K32" s="112"/>
      <c r="L32" s="69">
        <f t="shared" ref="L32:L34" si="4">SUM(G32:K32)</f>
        <v>0</v>
      </c>
      <c r="M32" s="204" t="s">
        <v>29</v>
      </c>
      <c r="N32" s="116">
        <v>0</v>
      </c>
      <c r="O32" s="117" t="s">
        <v>61</v>
      </c>
      <c r="P32" s="118">
        <v>0.4</v>
      </c>
      <c r="Q32" s="119">
        <v>0</v>
      </c>
      <c r="R32" s="117" t="s">
        <v>61</v>
      </c>
      <c r="S32" s="118">
        <v>0.6</v>
      </c>
      <c r="T32" s="119">
        <v>0</v>
      </c>
      <c r="U32" s="117" t="s">
        <v>61</v>
      </c>
      <c r="V32" s="118">
        <v>0.8</v>
      </c>
      <c r="W32" s="232" t="s">
        <v>78</v>
      </c>
    </row>
    <row r="33" spans="1:23" ht="22.5" customHeight="1">
      <c r="A33" s="240"/>
      <c r="B33" s="99"/>
      <c r="C33" s="100"/>
      <c r="D33" s="101" t="s">
        <v>15</v>
      </c>
      <c r="E33" s="78">
        <f>E32</f>
        <v>0</v>
      </c>
      <c r="F33" s="183">
        <v>0</v>
      </c>
      <c r="G33" s="79"/>
      <c r="H33" s="103">
        <f>E33*F33</f>
        <v>0</v>
      </c>
      <c r="I33" s="112"/>
      <c r="J33" s="112"/>
      <c r="K33" s="112"/>
      <c r="L33" s="69">
        <f t="shared" si="4"/>
        <v>0</v>
      </c>
      <c r="M33" s="204" t="s">
        <v>30</v>
      </c>
      <c r="N33" s="116">
        <v>0</v>
      </c>
      <c r="O33" s="117" t="s">
        <v>61</v>
      </c>
      <c r="P33" s="118">
        <v>2</v>
      </c>
      <c r="Q33" s="119">
        <v>0</v>
      </c>
      <c r="R33" s="117" t="s">
        <v>61</v>
      </c>
      <c r="S33" s="118">
        <v>5</v>
      </c>
      <c r="T33" s="119">
        <v>0</v>
      </c>
      <c r="U33" s="117" t="s">
        <v>61</v>
      </c>
      <c r="V33" s="118">
        <v>5</v>
      </c>
      <c r="W33" s="232"/>
    </row>
    <row r="34" spans="1:23" ht="20.25" customHeight="1">
      <c r="A34" s="241"/>
      <c r="B34" s="99"/>
      <c r="C34" s="104"/>
      <c r="D34" s="101" t="s">
        <v>15</v>
      </c>
      <c r="E34" s="78">
        <f>E32</f>
        <v>0</v>
      </c>
      <c r="F34" s="183">
        <v>0</v>
      </c>
      <c r="G34" s="79"/>
      <c r="H34" s="112"/>
      <c r="I34" s="103">
        <f>E34*F34</f>
        <v>0</v>
      </c>
      <c r="J34" s="112"/>
      <c r="K34" s="112"/>
      <c r="L34" s="69">
        <f t="shared" si="4"/>
        <v>0</v>
      </c>
      <c r="M34" s="204" t="s">
        <v>48</v>
      </c>
      <c r="N34" s="116">
        <v>0</v>
      </c>
      <c r="O34" s="117" t="s">
        <v>61</v>
      </c>
      <c r="P34" s="118">
        <v>2</v>
      </c>
      <c r="Q34" s="119">
        <v>0</v>
      </c>
      <c r="R34" s="117" t="s">
        <v>61</v>
      </c>
      <c r="S34" s="118">
        <v>5</v>
      </c>
      <c r="T34" s="225">
        <v>0</v>
      </c>
      <c r="U34" s="226" t="s">
        <v>61</v>
      </c>
      <c r="V34" s="227">
        <v>10</v>
      </c>
      <c r="W34" s="232"/>
    </row>
    <row r="35" spans="1:23" ht="15.75" customHeight="1">
      <c r="A35" s="88">
        <v>30.09</v>
      </c>
      <c r="B35" s="89"/>
      <c r="C35" s="244" t="s">
        <v>74</v>
      </c>
      <c r="D35" s="245"/>
      <c r="E35" s="250" t="s">
        <v>74</v>
      </c>
      <c r="F35" s="250"/>
      <c r="G35" s="250"/>
      <c r="H35" s="250"/>
      <c r="I35" s="250"/>
      <c r="J35" s="250"/>
      <c r="K35" s="250"/>
      <c r="L35" s="250"/>
      <c r="M35" s="251"/>
      <c r="N35" s="90"/>
      <c r="O35" s="135"/>
      <c r="P35" s="94"/>
      <c r="Q35" s="92"/>
      <c r="R35" s="135"/>
      <c r="S35" s="94"/>
      <c r="T35" s="92"/>
      <c r="U35" s="135"/>
      <c r="V35" s="94"/>
      <c r="W35" s="32"/>
    </row>
    <row r="36" spans="1:23" ht="17.25" customHeight="1">
      <c r="A36" s="237"/>
      <c r="B36" s="75"/>
      <c r="C36" s="105" t="str">
        <f>C5</f>
        <v>Choose Range Category</v>
      </c>
      <c r="D36" s="67" t="s">
        <v>15</v>
      </c>
      <c r="E36" s="180">
        <v>0</v>
      </c>
      <c r="F36" s="183">
        <v>0</v>
      </c>
      <c r="G36" s="68">
        <f>E36*F36</f>
        <v>0</v>
      </c>
      <c r="H36" s="112"/>
      <c r="I36" s="112"/>
      <c r="J36" s="112"/>
      <c r="K36" s="112"/>
      <c r="L36" s="69">
        <f t="shared" ref="L36:L38" si="5">SUM(G36:K36)</f>
        <v>0</v>
      </c>
      <c r="M36" s="204" t="s">
        <v>29</v>
      </c>
      <c r="N36" s="70">
        <v>0</v>
      </c>
      <c r="O36" s="71" t="s">
        <v>61</v>
      </c>
      <c r="P36" s="74">
        <v>0.2</v>
      </c>
      <c r="Q36" s="72">
        <v>0</v>
      </c>
      <c r="R36" s="71" t="s">
        <v>61</v>
      </c>
      <c r="S36" s="74">
        <v>0.4</v>
      </c>
      <c r="T36" s="72">
        <v>0</v>
      </c>
      <c r="U36" s="71" t="s">
        <v>61</v>
      </c>
      <c r="V36" s="74">
        <v>0.5</v>
      </c>
      <c r="W36" s="232" t="s">
        <v>68</v>
      </c>
    </row>
    <row r="37" spans="1:23" ht="17.25" customHeight="1">
      <c r="A37" s="240"/>
      <c r="B37" s="99"/>
      <c r="C37" s="100"/>
      <c r="D37" s="101" t="s">
        <v>15</v>
      </c>
      <c r="E37" s="78">
        <f>E36</f>
        <v>0</v>
      </c>
      <c r="F37" s="183">
        <v>0</v>
      </c>
      <c r="G37" s="79"/>
      <c r="H37" s="103">
        <f>E37*F37</f>
        <v>0</v>
      </c>
      <c r="I37" s="112"/>
      <c r="J37" s="112"/>
      <c r="K37" s="112"/>
      <c r="L37" s="69">
        <f t="shared" si="5"/>
        <v>0</v>
      </c>
      <c r="M37" s="204" t="s">
        <v>30</v>
      </c>
      <c r="N37" s="70">
        <v>0</v>
      </c>
      <c r="O37" s="71" t="s">
        <v>61</v>
      </c>
      <c r="P37" s="74">
        <v>1</v>
      </c>
      <c r="Q37" s="72">
        <v>0</v>
      </c>
      <c r="R37" s="71" t="s">
        <v>61</v>
      </c>
      <c r="S37" s="74">
        <v>2</v>
      </c>
      <c r="T37" s="72">
        <v>0</v>
      </c>
      <c r="U37" s="71" t="s">
        <v>61</v>
      </c>
      <c r="V37" s="74">
        <v>5</v>
      </c>
      <c r="W37" s="232"/>
    </row>
    <row r="38" spans="1:23" ht="18" customHeight="1">
      <c r="A38" s="241"/>
      <c r="B38" s="99"/>
      <c r="C38" s="104"/>
      <c r="D38" s="101" t="s">
        <v>15</v>
      </c>
      <c r="E38" s="78">
        <f>E36</f>
        <v>0</v>
      </c>
      <c r="F38" s="183">
        <v>0</v>
      </c>
      <c r="G38" s="79"/>
      <c r="H38" s="112"/>
      <c r="I38" s="103">
        <f>E38*F38</f>
        <v>0</v>
      </c>
      <c r="J38" s="112"/>
      <c r="K38" s="112"/>
      <c r="L38" s="69">
        <f t="shared" si="5"/>
        <v>0</v>
      </c>
      <c r="M38" s="204" t="s">
        <v>48</v>
      </c>
      <c r="N38" s="230">
        <v>0</v>
      </c>
      <c r="O38" s="71" t="s">
        <v>61</v>
      </c>
      <c r="P38" s="229">
        <v>2</v>
      </c>
      <c r="Q38" s="231">
        <v>0</v>
      </c>
      <c r="R38" s="71" t="s">
        <v>61</v>
      </c>
      <c r="S38" s="229">
        <v>3</v>
      </c>
      <c r="T38" s="231">
        <v>0</v>
      </c>
      <c r="U38" s="71" t="s">
        <v>61</v>
      </c>
      <c r="V38" s="229">
        <v>10</v>
      </c>
      <c r="W38" s="232"/>
    </row>
    <row r="39" spans="1:23">
      <c r="A39" s="88">
        <v>30.1</v>
      </c>
      <c r="B39" s="89"/>
      <c r="C39" s="244" t="s">
        <v>12</v>
      </c>
      <c r="D39" s="245"/>
      <c r="E39" s="250" t="s">
        <v>12</v>
      </c>
      <c r="F39" s="250"/>
      <c r="G39" s="250"/>
      <c r="H39" s="250"/>
      <c r="I39" s="250"/>
      <c r="J39" s="250"/>
      <c r="K39" s="250"/>
      <c r="L39" s="250"/>
      <c r="M39" s="251"/>
      <c r="N39" s="90"/>
      <c r="O39" s="91"/>
      <c r="P39" s="94"/>
      <c r="Q39" s="92"/>
      <c r="R39" s="91"/>
      <c r="S39" s="94"/>
      <c r="T39" s="92"/>
      <c r="U39" s="91"/>
      <c r="V39" s="94"/>
      <c r="W39" s="32"/>
    </row>
    <row r="40" spans="1:23" ht="18.75" customHeight="1">
      <c r="A40" s="237"/>
      <c r="B40" s="75"/>
      <c r="C40" s="105" t="str">
        <f>C5</f>
        <v>Choose Range Category</v>
      </c>
      <c r="D40" s="67" t="s">
        <v>15</v>
      </c>
      <c r="E40" s="180">
        <v>0</v>
      </c>
      <c r="F40" s="183">
        <v>0</v>
      </c>
      <c r="G40" s="68">
        <f>E40*F40</f>
        <v>0</v>
      </c>
      <c r="H40" s="112"/>
      <c r="I40" s="112"/>
      <c r="J40" s="112"/>
      <c r="K40" s="112"/>
      <c r="L40" s="69">
        <f t="shared" ref="L40:L42" si="6">SUM(G40:K40)</f>
        <v>0</v>
      </c>
      <c r="M40" s="204" t="s">
        <v>29</v>
      </c>
      <c r="N40" s="116">
        <v>0</v>
      </c>
      <c r="O40" s="117" t="s">
        <v>61</v>
      </c>
      <c r="P40" s="118">
        <v>0.3</v>
      </c>
      <c r="Q40" s="119">
        <v>0</v>
      </c>
      <c r="R40" s="117" t="s">
        <v>61</v>
      </c>
      <c r="S40" s="118">
        <v>0.5</v>
      </c>
      <c r="T40" s="119">
        <v>0</v>
      </c>
      <c r="U40" s="117" t="s">
        <v>61</v>
      </c>
      <c r="V40" s="118">
        <v>1</v>
      </c>
      <c r="W40" s="232" t="s">
        <v>63</v>
      </c>
    </row>
    <row r="41" spans="1:23" ht="18" customHeight="1">
      <c r="A41" s="240"/>
      <c r="B41" s="99"/>
      <c r="C41" s="100"/>
      <c r="D41" s="101" t="s">
        <v>15</v>
      </c>
      <c r="E41" s="78">
        <f>E40</f>
        <v>0</v>
      </c>
      <c r="F41" s="183">
        <v>0</v>
      </c>
      <c r="G41" s="79"/>
      <c r="H41" s="103">
        <f>E41*F41</f>
        <v>0</v>
      </c>
      <c r="I41" s="112"/>
      <c r="J41" s="112"/>
      <c r="K41" s="112"/>
      <c r="L41" s="69">
        <f t="shared" si="6"/>
        <v>0</v>
      </c>
      <c r="M41" s="204" t="s">
        <v>30</v>
      </c>
      <c r="N41" s="116">
        <v>0</v>
      </c>
      <c r="O41" s="117" t="s">
        <v>61</v>
      </c>
      <c r="P41" s="118">
        <v>15</v>
      </c>
      <c r="Q41" s="119">
        <v>0</v>
      </c>
      <c r="R41" s="117" t="s">
        <v>61</v>
      </c>
      <c r="S41" s="118">
        <v>20</v>
      </c>
      <c r="T41" s="119">
        <v>0</v>
      </c>
      <c r="U41" s="117" t="s">
        <v>61</v>
      </c>
      <c r="V41" s="118">
        <v>30</v>
      </c>
      <c r="W41" s="232"/>
    </row>
    <row r="42" spans="1:23" ht="18" customHeight="1">
      <c r="A42" s="241"/>
      <c r="B42" s="99"/>
      <c r="C42" s="104"/>
      <c r="D42" s="101" t="s">
        <v>15</v>
      </c>
      <c r="E42" s="78">
        <f>E40</f>
        <v>0</v>
      </c>
      <c r="F42" s="183">
        <v>0</v>
      </c>
      <c r="G42" s="79"/>
      <c r="H42" s="112"/>
      <c r="I42" s="103">
        <f>E42*F42</f>
        <v>0</v>
      </c>
      <c r="J42" s="112"/>
      <c r="K42" s="112"/>
      <c r="L42" s="69">
        <f t="shared" si="6"/>
        <v>0</v>
      </c>
      <c r="M42" s="204" t="s">
        <v>48</v>
      </c>
      <c r="N42" s="116">
        <v>0</v>
      </c>
      <c r="O42" s="117" t="s">
        <v>61</v>
      </c>
      <c r="P42" s="118">
        <v>25</v>
      </c>
      <c r="Q42" s="119">
        <v>0</v>
      </c>
      <c r="R42" s="117" t="s">
        <v>61</v>
      </c>
      <c r="S42" s="118">
        <v>30</v>
      </c>
      <c r="T42" s="119">
        <v>0</v>
      </c>
      <c r="U42" s="117" t="s">
        <v>61</v>
      </c>
      <c r="V42" s="118">
        <v>40</v>
      </c>
      <c r="W42" s="232"/>
    </row>
    <row r="43" spans="1:23">
      <c r="A43" s="88">
        <v>30.11</v>
      </c>
      <c r="B43" s="89"/>
      <c r="C43" s="244" t="s">
        <v>47</v>
      </c>
      <c r="D43" s="245"/>
      <c r="E43" s="250" t="s">
        <v>47</v>
      </c>
      <c r="F43" s="250"/>
      <c r="G43" s="250"/>
      <c r="H43" s="250"/>
      <c r="I43" s="250"/>
      <c r="J43" s="250"/>
      <c r="K43" s="250"/>
      <c r="L43" s="250"/>
      <c r="M43" s="251"/>
      <c r="N43" s="90"/>
      <c r="O43" s="91"/>
      <c r="P43" s="94"/>
      <c r="Q43" s="92"/>
      <c r="R43" s="91"/>
      <c r="S43" s="94"/>
      <c r="T43" s="92"/>
      <c r="U43" s="91"/>
      <c r="V43" s="94"/>
      <c r="W43" s="32"/>
    </row>
    <row r="44" spans="1:23" ht="18" customHeight="1">
      <c r="A44" s="237"/>
      <c r="B44" s="75"/>
      <c r="C44" s="105" t="str">
        <f>C5</f>
        <v>Choose Range Category</v>
      </c>
      <c r="D44" s="67" t="s">
        <v>15</v>
      </c>
      <c r="E44" s="180">
        <v>0</v>
      </c>
      <c r="F44" s="183">
        <v>0</v>
      </c>
      <c r="G44" s="68">
        <f>E44*F44</f>
        <v>0</v>
      </c>
      <c r="H44" s="112"/>
      <c r="I44" s="112"/>
      <c r="J44" s="112"/>
      <c r="K44" s="112"/>
      <c r="L44" s="69">
        <f t="shared" ref="L44:L46" si="7">SUM(G44:K44)</f>
        <v>0</v>
      </c>
      <c r="M44" s="204" t="s">
        <v>29</v>
      </c>
      <c r="N44" s="70">
        <v>0</v>
      </c>
      <c r="O44" s="71" t="s">
        <v>61</v>
      </c>
      <c r="P44" s="74">
        <v>0.3</v>
      </c>
      <c r="Q44" s="72">
        <v>0</v>
      </c>
      <c r="R44" s="71" t="s">
        <v>61</v>
      </c>
      <c r="S44" s="74">
        <v>0.4</v>
      </c>
      <c r="T44" s="72">
        <v>0</v>
      </c>
      <c r="U44" s="71" t="s">
        <v>61</v>
      </c>
      <c r="V44" s="74">
        <v>0.6</v>
      </c>
      <c r="W44" s="232" t="s">
        <v>79</v>
      </c>
    </row>
    <row r="45" spans="1:23" ht="17.25" customHeight="1">
      <c r="A45" s="240"/>
      <c r="B45" s="99"/>
      <c r="C45" s="100"/>
      <c r="D45" s="101" t="s">
        <v>15</v>
      </c>
      <c r="E45" s="78">
        <f>E44</f>
        <v>0</v>
      </c>
      <c r="F45" s="183">
        <v>0</v>
      </c>
      <c r="G45" s="79"/>
      <c r="H45" s="103">
        <f>E45*F45</f>
        <v>0</v>
      </c>
      <c r="I45" s="112"/>
      <c r="J45" s="112"/>
      <c r="K45" s="112"/>
      <c r="L45" s="69">
        <f t="shared" si="7"/>
        <v>0</v>
      </c>
      <c r="M45" s="204" t="s">
        <v>30</v>
      </c>
      <c r="N45" s="70">
        <v>0</v>
      </c>
      <c r="O45" s="71" t="s">
        <v>61</v>
      </c>
      <c r="P45" s="74">
        <v>0.5</v>
      </c>
      <c r="Q45" s="72">
        <v>0</v>
      </c>
      <c r="R45" s="71" t="s">
        <v>61</v>
      </c>
      <c r="S45" s="74">
        <v>0.6</v>
      </c>
      <c r="T45" s="72">
        <v>0</v>
      </c>
      <c r="U45" s="71" t="s">
        <v>61</v>
      </c>
      <c r="V45" s="74">
        <v>0.8</v>
      </c>
      <c r="W45" s="232"/>
    </row>
    <row r="46" spans="1:23" ht="17.25" customHeight="1">
      <c r="A46" s="241"/>
      <c r="B46" s="99"/>
      <c r="C46" s="104"/>
      <c r="D46" s="101" t="s">
        <v>15</v>
      </c>
      <c r="E46" s="78">
        <f>E44</f>
        <v>0</v>
      </c>
      <c r="F46" s="183">
        <v>0</v>
      </c>
      <c r="G46" s="79"/>
      <c r="H46" s="112"/>
      <c r="I46" s="103">
        <f>E46*F46</f>
        <v>0</v>
      </c>
      <c r="J46" s="112"/>
      <c r="K46" s="112"/>
      <c r="L46" s="69">
        <f t="shared" si="7"/>
        <v>0</v>
      </c>
      <c r="M46" s="204" t="s">
        <v>48</v>
      </c>
      <c r="N46" s="70">
        <v>0</v>
      </c>
      <c r="O46" s="71" t="s">
        <v>61</v>
      </c>
      <c r="P46" s="74">
        <v>3</v>
      </c>
      <c r="Q46" s="72">
        <v>0</v>
      </c>
      <c r="R46" s="71" t="s">
        <v>61</v>
      </c>
      <c r="S46" s="74">
        <v>5</v>
      </c>
      <c r="T46" s="72">
        <v>0</v>
      </c>
      <c r="U46" s="71" t="s">
        <v>61</v>
      </c>
      <c r="V46" s="74">
        <v>6</v>
      </c>
      <c r="W46" s="232"/>
    </row>
    <row r="47" spans="1:23">
      <c r="A47" s="88">
        <v>30.12</v>
      </c>
      <c r="B47" s="89"/>
      <c r="C47" s="244" t="s">
        <v>21</v>
      </c>
      <c r="D47" s="245"/>
      <c r="E47" s="250" t="s">
        <v>21</v>
      </c>
      <c r="F47" s="250"/>
      <c r="G47" s="250"/>
      <c r="H47" s="250"/>
      <c r="I47" s="250"/>
      <c r="J47" s="250"/>
      <c r="K47" s="250"/>
      <c r="L47" s="250"/>
      <c r="M47" s="251"/>
      <c r="N47" s="90"/>
      <c r="O47" s="91"/>
      <c r="P47" s="94"/>
      <c r="Q47" s="92"/>
      <c r="R47" s="91"/>
      <c r="S47" s="94"/>
      <c r="T47" s="92"/>
      <c r="U47" s="91"/>
      <c r="V47" s="94"/>
      <c r="W47" s="32"/>
    </row>
    <row r="48" spans="1:23" ht="15" customHeight="1">
      <c r="A48" s="237"/>
      <c r="B48" s="75"/>
      <c r="C48" s="105" t="str">
        <f>C5</f>
        <v>Choose Range Category</v>
      </c>
      <c r="D48" s="67" t="s">
        <v>15</v>
      </c>
      <c r="E48" s="180">
        <v>0</v>
      </c>
      <c r="F48" s="183">
        <v>0</v>
      </c>
      <c r="G48" s="68">
        <f>E48*F48</f>
        <v>0</v>
      </c>
      <c r="H48" s="112"/>
      <c r="I48" s="112"/>
      <c r="J48" s="112"/>
      <c r="K48" s="112"/>
      <c r="L48" s="69">
        <f t="shared" ref="L48:L50" si="8">SUM(G48:K48)</f>
        <v>0</v>
      </c>
      <c r="M48" s="204" t="s">
        <v>29</v>
      </c>
      <c r="N48" s="70">
        <v>0</v>
      </c>
      <c r="O48" s="71" t="s">
        <v>61</v>
      </c>
      <c r="P48" s="74">
        <v>0.2</v>
      </c>
      <c r="Q48" s="72">
        <v>0</v>
      </c>
      <c r="R48" s="71" t="s">
        <v>61</v>
      </c>
      <c r="S48" s="74">
        <v>0.4</v>
      </c>
      <c r="T48" s="72">
        <v>0</v>
      </c>
      <c r="U48" s="71" t="s">
        <v>61</v>
      </c>
      <c r="V48" s="74">
        <v>0.5</v>
      </c>
      <c r="W48" s="232" t="s">
        <v>80</v>
      </c>
    </row>
    <row r="49" spans="1:23" ht="15" customHeight="1">
      <c r="A49" s="240"/>
      <c r="B49" s="99"/>
      <c r="C49" s="100"/>
      <c r="D49" s="101" t="s">
        <v>15</v>
      </c>
      <c r="E49" s="78">
        <f>E48</f>
        <v>0</v>
      </c>
      <c r="F49" s="183">
        <v>0</v>
      </c>
      <c r="G49" s="79"/>
      <c r="H49" s="103">
        <f>E49*F49</f>
        <v>0</v>
      </c>
      <c r="I49" s="112"/>
      <c r="J49" s="112"/>
      <c r="K49" s="112"/>
      <c r="L49" s="69">
        <f t="shared" si="8"/>
        <v>0</v>
      </c>
      <c r="M49" s="204" t="s">
        <v>30</v>
      </c>
      <c r="N49" s="116">
        <v>0</v>
      </c>
      <c r="O49" s="117" t="s">
        <v>61</v>
      </c>
      <c r="P49" s="118">
        <v>0.5</v>
      </c>
      <c r="Q49" s="119">
        <v>0</v>
      </c>
      <c r="R49" s="117" t="s">
        <v>61</v>
      </c>
      <c r="S49" s="118">
        <v>1</v>
      </c>
      <c r="T49" s="119">
        <v>0</v>
      </c>
      <c r="U49" s="117" t="s">
        <v>61</v>
      </c>
      <c r="V49" s="118">
        <v>1</v>
      </c>
      <c r="W49" s="232"/>
    </row>
    <row r="50" spans="1:23" ht="15" customHeight="1">
      <c r="A50" s="241"/>
      <c r="B50" s="99"/>
      <c r="C50" s="104"/>
      <c r="D50" s="101" t="s">
        <v>15</v>
      </c>
      <c r="E50" s="78">
        <f>E48</f>
        <v>0</v>
      </c>
      <c r="F50" s="183">
        <v>0</v>
      </c>
      <c r="G50" s="79"/>
      <c r="H50" s="112"/>
      <c r="I50" s="103">
        <f>E50*F50</f>
        <v>0</v>
      </c>
      <c r="J50" s="112"/>
      <c r="K50" s="112"/>
      <c r="L50" s="69">
        <f t="shared" si="8"/>
        <v>0</v>
      </c>
      <c r="M50" s="204" t="s">
        <v>48</v>
      </c>
      <c r="N50" s="116">
        <v>0</v>
      </c>
      <c r="O50" s="117" t="s">
        <v>61</v>
      </c>
      <c r="P50" s="118">
        <v>2</v>
      </c>
      <c r="Q50" s="119">
        <v>0</v>
      </c>
      <c r="R50" s="117" t="s">
        <v>61</v>
      </c>
      <c r="S50" s="118">
        <v>4</v>
      </c>
      <c r="T50" s="119">
        <v>0</v>
      </c>
      <c r="U50" s="117" t="s">
        <v>61</v>
      </c>
      <c r="V50" s="118">
        <v>6</v>
      </c>
      <c r="W50" s="232"/>
    </row>
    <row r="51" spans="1:23">
      <c r="A51" s="88">
        <v>30.13</v>
      </c>
      <c r="B51" s="89"/>
      <c r="C51" s="244" t="s">
        <v>56</v>
      </c>
      <c r="D51" s="245"/>
      <c r="E51" s="250" t="s">
        <v>56</v>
      </c>
      <c r="F51" s="250"/>
      <c r="G51" s="250"/>
      <c r="H51" s="250"/>
      <c r="I51" s="250"/>
      <c r="J51" s="250"/>
      <c r="K51" s="250"/>
      <c r="L51" s="250"/>
      <c r="M51" s="251"/>
      <c r="N51" s="90"/>
      <c r="O51" s="91"/>
      <c r="P51" s="94"/>
      <c r="Q51" s="92"/>
      <c r="R51" s="91"/>
      <c r="S51" s="94"/>
      <c r="T51" s="92"/>
      <c r="U51" s="91"/>
      <c r="V51" s="94"/>
      <c r="W51" s="32"/>
    </row>
    <row r="52" spans="1:23" ht="18" customHeight="1">
      <c r="A52" s="237"/>
      <c r="B52" s="75"/>
      <c r="C52" s="105" t="str">
        <f>C5</f>
        <v>Choose Range Category</v>
      </c>
      <c r="D52" s="67" t="s">
        <v>15</v>
      </c>
      <c r="E52" s="180">
        <v>0</v>
      </c>
      <c r="F52" s="183">
        <v>0</v>
      </c>
      <c r="G52" s="68">
        <f>E52*F52</f>
        <v>0</v>
      </c>
      <c r="H52" s="112"/>
      <c r="I52" s="112"/>
      <c r="J52" s="112"/>
      <c r="K52" s="112"/>
      <c r="L52" s="69">
        <f t="shared" ref="L52:L54" si="9">SUM(G52:K52)</f>
        <v>0</v>
      </c>
      <c r="M52" s="204" t="s">
        <v>29</v>
      </c>
      <c r="N52" s="116">
        <v>0</v>
      </c>
      <c r="O52" s="117" t="s">
        <v>61</v>
      </c>
      <c r="P52" s="118">
        <v>0.2</v>
      </c>
      <c r="Q52" s="119">
        <v>0</v>
      </c>
      <c r="R52" s="117" t="s">
        <v>61</v>
      </c>
      <c r="S52" s="118">
        <v>0.4</v>
      </c>
      <c r="T52" s="119">
        <v>0</v>
      </c>
      <c r="U52" s="117" t="s">
        <v>61</v>
      </c>
      <c r="V52" s="118">
        <v>0.5</v>
      </c>
      <c r="W52" s="232" t="s">
        <v>81</v>
      </c>
    </row>
    <row r="53" spans="1:23" ht="17.25" customHeight="1">
      <c r="A53" s="238"/>
      <c r="B53" s="75"/>
      <c r="C53" s="100"/>
      <c r="D53" s="77" t="s">
        <v>15</v>
      </c>
      <c r="E53" s="78">
        <f>E52</f>
        <v>0</v>
      </c>
      <c r="F53" s="183">
        <v>0</v>
      </c>
      <c r="G53" s="79"/>
      <c r="H53" s="103">
        <f>E53*F53</f>
        <v>0</v>
      </c>
      <c r="I53" s="112"/>
      <c r="J53" s="112"/>
      <c r="K53" s="112"/>
      <c r="L53" s="69">
        <f t="shared" si="9"/>
        <v>0</v>
      </c>
      <c r="M53" s="204" t="s">
        <v>30</v>
      </c>
      <c r="N53" s="116">
        <v>0</v>
      </c>
      <c r="O53" s="117" t="s">
        <v>61</v>
      </c>
      <c r="P53" s="118">
        <v>0.5</v>
      </c>
      <c r="Q53" s="119">
        <v>0</v>
      </c>
      <c r="R53" s="117" t="s">
        <v>61</v>
      </c>
      <c r="S53" s="118">
        <v>1</v>
      </c>
      <c r="T53" s="119">
        <v>0</v>
      </c>
      <c r="U53" s="117" t="s">
        <v>61</v>
      </c>
      <c r="V53" s="118">
        <v>1</v>
      </c>
      <c r="W53" s="232"/>
    </row>
    <row r="54" spans="1:23" ht="16.5" customHeight="1" thickBot="1">
      <c r="A54" s="239"/>
      <c r="B54" s="136"/>
      <c r="C54" s="121"/>
      <c r="D54" s="82" t="s">
        <v>15</v>
      </c>
      <c r="E54" s="83">
        <f>E52</f>
        <v>0</v>
      </c>
      <c r="F54" s="184">
        <v>0</v>
      </c>
      <c r="G54" s="84"/>
      <c r="H54" s="85"/>
      <c r="I54" s="123">
        <f>E54*F54</f>
        <v>0</v>
      </c>
      <c r="J54" s="85"/>
      <c r="K54" s="85"/>
      <c r="L54" s="69">
        <f t="shared" si="9"/>
        <v>0</v>
      </c>
      <c r="M54" s="205" t="s">
        <v>48</v>
      </c>
      <c r="N54" s="116">
        <v>0</v>
      </c>
      <c r="O54" s="117" t="s">
        <v>61</v>
      </c>
      <c r="P54" s="137">
        <v>1</v>
      </c>
      <c r="Q54" s="119">
        <v>0</v>
      </c>
      <c r="R54" s="117" t="s">
        <v>61</v>
      </c>
      <c r="S54" s="137">
        <v>2</v>
      </c>
      <c r="T54" s="119">
        <v>0</v>
      </c>
      <c r="U54" s="117" t="s">
        <v>61</v>
      </c>
      <c r="V54" s="228">
        <v>7</v>
      </c>
      <c r="W54" s="232"/>
    </row>
    <row r="55" spans="1:23" ht="7.5" customHeight="1" thickBot="1">
      <c r="A55" s="124"/>
      <c r="B55" s="138"/>
      <c r="C55" s="126"/>
      <c r="D55" s="127"/>
      <c r="E55" s="128"/>
      <c r="F55" s="129"/>
      <c r="G55" s="128"/>
      <c r="H55" s="130"/>
      <c r="I55" s="131"/>
      <c r="J55" s="130"/>
      <c r="K55" s="130"/>
      <c r="L55" s="131"/>
      <c r="M55" s="132"/>
      <c r="N55" s="139"/>
      <c r="O55" s="140"/>
      <c r="P55" s="141"/>
      <c r="Q55" s="141"/>
      <c r="R55" s="140"/>
      <c r="S55" s="141"/>
      <c r="T55" s="141"/>
      <c r="U55" s="140"/>
      <c r="V55" s="141"/>
      <c r="W55" s="34"/>
    </row>
    <row r="56" spans="1:23" ht="18.75" customHeight="1">
      <c r="A56" s="133">
        <v>30.14</v>
      </c>
      <c r="B56" s="134"/>
      <c r="C56" s="258" t="s">
        <v>49</v>
      </c>
      <c r="D56" s="259"/>
      <c r="E56" s="259"/>
      <c r="F56" s="259"/>
      <c r="G56" s="259"/>
      <c r="H56" s="259"/>
      <c r="I56" s="259"/>
      <c r="J56" s="259"/>
      <c r="K56" s="259"/>
      <c r="L56" s="259"/>
      <c r="M56" s="260"/>
      <c r="N56" s="142"/>
      <c r="O56" s="91"/>
      <c r="P56" s="92"/>
      <c r="Q56" s="92"/>
      <c r="R56" s="143"/>
      <c r="S56" s="92"/>
      <c r="T56" s="92"/>
      <c r="U56" s="143"/>
      <c r="V56" s="92"/>
      <c r="W56" s="32"/>
    </row>
    <row r="57" spans="1:23">
      <c r="A57" s="237"/>
      <c r="B57" s="75"/>
      <c r="C57" s="75" t="s">
        <v>64</v>
      </c>
      <c r="D57" s="67" t="s">
        <v>38</v>
      </c>
      <c r="E57" s="187">
        <v>0</v>
      </c>
      <c r="F57" s="187">
        <v>0</v>
      </c>
      <c r="G57" s="144">
        <f>E57*F57</f>
        <v>0</v>
      </c>
      <c r="H57" s="112"/>
      <c r="I57" s="112"/>
      <c r="J57" s="112"/>
      <c r="K57" s="112"/>
      <c r="L57" s="69">
        <f t="shared" ref="L57:L61" si="10">SUM(G57:K57)</f>
        <v>0</v>
      </c>
      <c r="M57" s="204" t="s">
        <v>29</v>
      </c>
      <c r="N57" s="145"/>
      <c r="O57" s="146"/>
      <c r="P57" s="147"/>
      <c r="Q57" s="147"/>
      <c r="R57" s="146"/>
      <c r="S57" s="147"/>
      <c r="T57" s="147"/>
      <c r="U57" s="146"/>
      <c r="V57" s="147"/>
      <c r="W57" s="232" t="s">
        <v>54</v>
      </c>
    </row>
    <row r="58" spans="1:23">
      <c r="A58" s="240"/>
      <c r="B58" s="75"/>
      <c r="C58" s="75"/>
      <c r="D58" s="67" t="s">
        <v>38</v>
      </c>
      <c r="E58" s="187">
        <v>0</v>
      </c>
      <c r="F58" s="187">
        <v>0</v>
      </c>
      <c r="G58" s="112"/>
      <c r="H58" s="144">
        <f>E58*F58</f>
        <v>0</v>
      </c>
      <c r="I58" s="112"/>
      <c r="J58" s="112"/>
      <c r="K58" s="112"/>
      <c r="L58" s="69">
        <f t="shared" si="10"/>
        <v>0</v>
      </c>
      <c r="M58" s="204" t="s">
        <v>30</v>
      </c>
      <c r="N58" s="145"/>
      <c r="O58" s="146"/>
      <c r="P58" s="147"/>
      <c r="Q58" s="147"/>
      <c r="R58" s="146"/>
      <c r="S58" s="147"/>
      <c r="T58" s="147"/>
      <c r="U58" s="146"/>
      <c r="V58" s="147"/>
      <c r="W58" s="232"/>
    </row>
    <row r="59" spans="1:23">
      <c r="A59" s="240"/>
      <c r="B59" s="75"/>
      <c r="C59" s="136"/>
      <c r="D59" s="67" t="s">
        <v>38</v>
      </c>
      <c r="E59" s="188">
        <v>0</v>
      </c>
      <c r="F59" s="188">
        <v>0</v>
      </c>
      <c r="G59" s="85"/>
      <c r="H59" s="85"/>
      <c r="I59" s="148">
        <f>E59*F59</f>
        <v>0</v>
      </c>
      <c r="J59" s="85"/>
      <c r="K59" s="85"/>
      <c r="L59" s="69">
        <f t="shared" si="10"/>
        <v>0</v>
      </c>
      <c r="M59" s="204" t="s">
        <v>31</v>
      </c>
      <c r="N59" s="145"/>
      <c r="O59" s="146"/>
      <c r="P59" s="147"/>
      <c r="Q59" s="147"/>
      <c r="R59" s="146"/>
      <c r="S59" s="147"/>
      <c r="T59" s="147"/>
      <c r="U59" s="146"/>
      <c r="V59" s="147"/>
      <c r="W59" s="232"/>
    </row>
    <row r="60" spans="1:23">
      <c r="A60" s="240"/>
      <c r="B60" s="75"/>
      <c r="C60" s="75"/>
      <c r="D60" s="67" t="s">
        <v>38</v>
      </c>
      <c r="E60" s="187">
        <v>0</v>
      </c>
      <c r="F60" s="187">
        <v>0</v>
      </c>
      <c r="G60" s="112"/>
      <c r="H60" s="112"/>
      <c r="I60" s="112"/>
      <c r="J60" s="144">
        <f>E60*F60</f>
        <v>0</v>
      </c>
      <c r="K60" s="112"/>
      <c r="L60" s="69">
        <f t="shared" si="10"/>
        <v>0</v>
      </c>
      <c r="M60" s="204" t="s">
        <v>45</v>
      </c>
      <c r="N60" s="145"/>
      <c r="O60" s="146"/>
      <c r="P60" s="147"/>
      <c r="Q60" s="147"/>
      <c r="R60" s="146"/>
      <c r="S60" s="147"/>
      <c r="T60" s="147"/>
      <c r="U60" s="146"/>
      <c r="V60" s="147"/>
      <c r="W60" s="232"/>
    </row>
    <row r="61" spans="1:23">
      <c r="A61" s="241"/>
      <c r="B61" s="75"/>
      <c r="C61" s="75"/>
      <c r="D61" s="67" t="s">
        <v>38</v>
      </c>
      <c r="E61" s="187">
        <v>0</v>
      </c>
      <c r="F61" s="187">
        <v>0</v>
      </c>
      <c r="G61" s="112"/>
      <c r="H61" s="112"/>
      <c r="I61" s="112"/>
      <c r="J61" s="112"/>
      <c r="K61" s="144">
        <f>E61*F61</f>
        <v>0</v>
      </c>
      <c r="L61" s="69">
        <f t="shared" si="10"/>
        <v>0</v>
      </c>
      <c r="M61" s="204" t="s">
        <v>46</v>
      </c>
      <c r="N61" s="145"/>
      <c r="O61" s="146"/>
      <c r="P61" s="147"/>
      <c r="Q61" s="147"/>
      <c r="R61" s="146"/>
      <c r="S61" s="147"/>
      <c r="T61" s="147"/>
      <c r="U61" s="146"/>
      <c r="V61" s="147"/>
      <c r="W61" s="232"/>
    </row>
    <row r="62" spans="1:23" ht="23.25" customHeight="1">
      <c r="A62" s="261"/>
      <c r="B62" s="262"/>
      <c r="C62" s="262"/>
      <c r="D62" s="149"/>
      <c r="E62" s="233" t="s">
        <v>60</v>
      </c>
      <c r="F62" s="233"/>
      <c r="G62" s="233"/>
      <c r="H62" s="233"/>
      <c r="I62" s="233"/>
      <c r="J62" s="234"/>
      <c r="K62" s="235"/>
      <c r="L62" s="150">
        <f>SUM(L5:L7,L9:L11,L13:L14,L16:L17,L19:L21,L23:L25,L27:L29,L32:L34,L36:L38,L40:L42,L44:L46,L48:L50,L52:L54,L57:L61)</f>
        <v>0</v>
      </c>
      <c r="M62" s="214"/>
      <c r="N62" s="151"/>
      <c r="O62" s="152"/>
      <c r="P62" s="147"/>
      <c r="Q62" s="147"/>
      <c r="R62" s="146"/>
      <c r="S62" s="147"/>
      <c r="T62" s="147"/>
      <c r="U62" s="146"/>
      <c r="V62" s="147"/>
      <c r="W62" s="63"/>
    </row>
    <row r="63" spans="1:23" ht="21" customHeight="1">
      <c r="A63" s="153">
        <v>30.15</v>
      </c>
      <c r="B63" s="154"/>
      <c r="C63" s="244" t="s">
        <v>16</v>
      </c>
      <c r="D63" s="245"/>
      <c r="E63" s="245"/>
      <c r="F63" s="245"/>
      <c r="G63" s="245"/>
      <c r="H63" s="245"/>
      <c r="I63" s="245"/>
      <c r="J63" s="245"/>
      <c r="K63" s="245"/>
      <c r="L63" s="245"/>
      <c r="M63" s="246"/>
      <c r="N63" s="142"/>
      <c r="O63" s="91"/>
      <c r="P63" s="92"/>
      <c r="Q63" s="92"/>
      <c r="R63" s="143"/>
      <c r="S63" s="92"/>
      <c r="T63" s="92"/>
      <c r="U63" s="143"/>
      <c r="V63" s="92"/>
      <c r="W63" s="32"/>
    </row>
    <row r="64" spans="1:23" ht="18" customHeight="1">
      <c r="A64" s="247"/>
      <c r="B64" s="75"/>
      <c r="C64" s="75"/>
      <c r="D64" s="67" t="s">
        <v>38</v>
      </c>
      <c r="E64" s="187">
        <v>0</v>
      </c>
      <c r="F64" s="155"/>
      <c r="G64" s="190">
        <v>0</v>
      </c>
      <c r="H64" s="155"/>
      <c r="I64" s="155"/>
      <c r="J64" s="155"/>
      <c r="K64" s="155"/>
      <c r="L64" s="156">
        <f>E64*G64</f>
        <v>0</v>
      </c>
      <c r="M64" s="204"/>
      <c r="N64" s="263"/>
      <c r="O64" s="146"/>
      <c r="P64" s="147"/>
      <c r="Q64" s="147"/>
      <c r="R64" s="146"/>
      <c r="S64" s="147"/>
      <c r="T64" s="147"/>
      <c r="U64" s="146"/>
      <c r="V64" s="147"/>
      <c r="W64" s="232" t="s">
        <v>62</v>
      </c>
    </row>
    <row r="65" spans="1:23" ht="18.75" customHeight="1">
      <c r="A65" s="248"/>
      <c r="B65" s="157"/>
      <c r="C65" s="75"/>
      <c r="D65" s="67" t="s">
        <v>38</v>
      </c>
      <c r="E65" s="187">
        <v>0</v>
      </c>
      <c r="F65" s="155"/>
      <c r="G65" s="155"/>
      <c r="H65" s="190">
        <v>0</v>
      </c>
      <c r="I65" s="155"/>
      <c r="J65" s="155"/>
      <c r="K65" s="155"/>
      <c r="L65" s="156">
        <f>E65*H65</f>
        <v>0</v>
      </c>
      <c r="M65" s="204"/>
      <c r="N65" s="263"/>
      <c r="O65" s="146"/>
      <c r="P65" s="147"/>
      <c r="Q65" s="147"/>
      <c r="R65" s="146"/>
      <c r="S65" s="147"/>
      <c r="T65" s="147"/>
      <c r="U65" s="146"/>
      <c r="V65" s="147"/>
      <c r="W65" s="232"/>
    </row>
    <row r="66" spans="1:23" ht="18" customHeight="1">
      <c r="A66" s="249"/>
      <c r="B66" s="157"/>
      <c r="C66" s="75"/>
      <c r="D66" s="67"/>
      <c r="E66" s="112"/>
      <c r="F66" s="155"/>
      <c r="G66" s="155"/>
      <c r="H66" s="155"/>
      <c r="I66" s="155"/>
      <c r="J66" s="155"/>
      <c r="K66" s="155"/>
      <c r="L66" s="156"/>
      <c r="M66" s="204"/>
      <c r="N66" s="263"/>
      <c r="O66" s="146"/>
      <c r="P66" s="147"/>
      <c r="Q66" s="147"/>
      <c r="R66" s="146"/>
      <c r="S66" s="147"/>
      <c r="T66" s="147"/>
      <c r="U66" s="146"/>
      <c r="V66" s="147"/>
      <c r="W66" s="232"/>
    </row>
    <row r="67" spans="1:23" ht="19.5" customHeight="1">
      <c r="A67" s="88">
        <v>30.16</v>
      </c>
      <c r="B67" s="89"/>
      <c r="C67" s="244" t="s">
        <v>17</v>
      </c>
      <c r="D67" s="245"/>
      <c r="E67" s="245"/>
      <c r="F67" s="245"/>
      <c r="G67" s="245"/>
      <c r="H67" s="245"/>
      <c r="I67" s="245"/>
      <c r="J67" s="245"/>
      <c r="K67" s="245"/>
      <c r="L67" s="245"/>
      <c r="M67" s="246"/>
      <c r="N67" s="90"/>
      <c r="O67" s="91"/>
      <c r="P67" s="92"/>
      <c r="Q67" s="92"/>
      <c r="R67" s="143"/>
      <c r="S67" s="92"/>
      <c r="T67" s="92"/>
      <c r="U67" s="143"/>
      <c r="V67" s="92"/>
      <c r="W67" s="35"/>
    </row>
    <row r="68" spans="1:23" ht="18.75" customHeight="1">
      <c r="A68" s="69"/>
      <c r="B68" s="75"/>
      <c r="C68" s="158"/>
      <c r="D68" s="67" t="s">
        <v>38</v>
      </c>
      <c r="E68" s="187"/>
      <c r="F68" s="158"/>
      <c r="G68" s="221"/>
      <c r="H68" s="158"/>
      <c r="I68" s="158"/>
      <c r="J68" s="158"/>
      <c r="K68" s="158"/>
      <c r="L68" s="69">
        <f>I93</f>
        <v>0</v>
      </c>
      <c r="M68" s="213" t="s">
        <v>94</v>
      </c>
      <c r="N68" s="263"/>
      <c r="O68" s="159"/>
      <c r="P68" s="147"/>
      <c r="Q68" s="147"/>
      <c r="R68" s="146"/>
      <c r="S68" s="147"/>
      <c r="T68" s="147"/>
      <c r="U68" s="146"/>
      <c r="V68" s="147"/>
      <c r="W68" s="232" t="s">
        <v>22</v>
      </c>
    </row>
    <row r="69" spans="1:23" ht="19.5" customHeight="1">
      <c r="A69" s="160"/>
      <c r="B69" s="75"/>
      <c r="C69" s="75"/>
      <c r="D69" s="67"/>
      <c r="E69" s="112"/>
      <c r="F69" s="155"/>
      <c r="G69" s="155"/>
      <c r="H69" s="155"/>
      <c r="I69" s="155"/>
      <c r="J69" s="155"/>
      <c r="K69" s="155"/>
      <c r="L69" s="156"/>
      <c r="M69" s="204"/>
      <c r="N69" s="263"/>
      <c r="O69" s="146"/>
      <c r="P69" s="147"/>
      <c r="Q69" s="147"/>
      <c r="R69" s="146"/>
      <c r="S69" s="147"/>
      <c r="T69" s="147"/>
      <c r="U69" s="146"/>
      <c r="V69" s="147"/>
      <c r="W69" s="232"/>
    </row>
    <row r="70" spans="1:23" ht="21" customHeight="1">
      <c r="A70" s="88">
        <v>30.17</v>
      </c>
      <c r="B70" s="89"/>
      <c r="C70" s="244" t="s">
        <v>18</v>
      </c>
      <c r="D70" s="245"/>
      <c r="E70" s="245"/>
      <c r="F70" s="245"/>
      <c r="G70" s="245"/>
      <c r="H70" s="245"/>
      <c r="I70" s="245"/>
      <c r="J70" s="245"/>
      <c r="K70" s="245"/>
      <c r="L70" s="245"/>
      <c r="M70" s="246"/>
      <c r="N70" s="90"/>
      <c r="O70" s="91"/>
      <c r="P70" s="92"/>
      <c r="Q70" s="92"/>
      <c r="R70" s="143"/>
      <c r="S70" s="92"/>
      <c r="T70" s="92"/>
      <c r="U70" s="143"/>
      <c r="V70" s="92"/>
      <c r="W70" s="32"/>
    </row>
    <row r="71" spans="1:23" ht="19.5" customHeight="1">
      <c r="A71" s="237"/>
      <c r="B71" s="75"/>
      <c r="C71" s="75"/>
      <c r="D71" s="67" t="s">
        <v>38</v>
      </c>
      <c r="E71" s="189">
        <v>7.0000000000000007E-2</v>
      </c>
      <c r="F71" s="155"/>
      <c r="G71" s="155"/>
      <c r="H71" s="155"/>
      <c r="I71" s="155"/>
      <c r="J71" s="155"/>
      <c r="K71" s="155"/>
      <c r="L71" s="219">
        <f>ROUND(E71*L62,0)</f>
        <v>0</v>
      </c>
      <c r="M71" s="204"/>
      <c r="N71" s="263"/>
      <c r="O71" s="146"/>
      <c r="P71" s="147"/>
      <c r="Q71" s="147"/>
      <c r="R71" s="146"/>
      <c r="S71" s="147"/>
      <c r="T71" s="147"/>
      <c r="U71" s="146"/>
      <c r="V71" s="147"/>
      <c r="W71" s="232" t="s">
        <v>82</v>
      </c>
    </row>
    <row r="72" spans="1:23" ht="22.5" customHeight="1">
      <c r="A72" s="240"/>
      <c r="B72" s="75"/>
      <c r="C72" s="75"/>
      <c r="D72" s="67"/>
      <c r="E72" s="112"/>
      <c r="F72" s="155"/>
      <c r="G72" s="155"/>
      <c r="H72" s="155"/>
      <c r="I72" s="155"/>
      <c r="J72" s="155"/>
      <c r="K72" s="155"/>
      <c r="L72" s="161"/>
      <c r="M72" s="204"/>
      <c r="N72" s="263"/>
      <c r="O72" s="146"/>
      <c r="P72" s="147"/>
      <c r="Q72" s="147"/>
      <c r="R72" s="146"/>
      <c r="S72" s="147"/>
      <c r="T72" s="147"/>
      <c r="U72" s="146"/>
      <c r="V72" s="147"/>
      <c r="W72" s="232"/>
    </row>
    <row r="73" spans="1:23" ht="19.5" customHeight="1">
      <c r="A73" s="88">
        <v>30.18</v>
      </c>
      <c r="B73" s="89"/>
      <c r="C73" s="244" t="s">
        <v>19</v>
      </c>
      <c r="D73" s="245"/>
      <c r="E73" s="245"/>
      <c r="F73" s="245"/>
      <c r="G73" s="245"/>
      <c r="H73" s="245"/>
      <c r="I73" s="245"/>
      <c r="J73" s="245"/>
      <c r="K73" s="245"/>
      <c r="L73" s="245"/>
      <c r="M73" s="246"/>
      <c r="N73" s="90"/>
      <c r="O73" s="91"/>
      <c r="P73" s="92"/>
      <c r="Q73" s="92"/>
      <c r="R73" s="143"/>
      <c r="S73" s="92"/>
      <c r="T73" s="92"/>
      <c r="U73" s="143"/>
      <c r="V73" s="92"/>
      <c r="W73" s="32"/>
    </row>
    <row r="74" spans="1:23" ht="23.25" customHeight="1">
      <c r="A74" s="237"/>
      <c r="B74" s="75"/>
      <c r="C74" s="75"/>
      <c r="D74" s="67" t="s">
        <v>38</v>
      </c>
      <c r="E74" s="189">
        <v>7.0000000000000007E-2</v>
      </c>
      <c r="F74" s="155"/>
      <c r="G74" s="155"/>
      <c r="H74" s="155"/>
      <c r="I74" s="155"/>
      <c r="J74" s="155"/>
      <c r="K74" s="155"/>
      <c r="L74" s="219">
        <f>ROUND(E74*L62,0)</f>
        <v>0</v>
      </c>
      <c r="M74" s="204"/>
      <c r="N74" s="263"/>
      <c r="O74" s="146"/>
      <c r="P74" s="147"/>
      <c r="Q74" s="147"/>
      <c r="R74" s="146"/>
      <c r="S74" s="147"/>
      <c r="T74" s="147"/>
      <c r="U74" s="146"/>
      <c r="V74" s="147"/>
      <c r="W74" s="232" t="s">
        <v>84</v>
      </c>
    </row>
    <row r="75" spans="1:23" ht="22.5" customHeight="1">
      <c r="A75" s="240"/>
      <c r="B75" s="75"/>
      <c r="C75" s="75"/>
      <c r="D75" s="67"/>
      <c r="E75" s="112"/>
      <c r="F75" s="155"/>
      <c r="G75" s="155"/>
      <c r="H75" s="155"/>
      <c r="I75" s="155"/>
      <c r="J75" s="155"/>
      <c r="K75" s="155"/>
      <c r="L75" s="161"/>
      <c r="M75" s="204"/>
      <c r="N75" s="263"/>
      <c r="O75" s="146"/>
      <c r="P75" s="147"/>
      <c r="Q75" s="147"/>
      <c r="R75" s="146"/>
      <c r="S75" s="147"/>
      <c r="T75" s="147"/>
      <c r="U75" s="146"/>
      <c r="V75" s="147"/>
      <c r="W75" s="232"/>
    </row>
    <row r="76" spans="1:23" ht="21" customHeight="1">
      <c r="A76" s="261"/>
      <c r="B76" s="262"/>
      <c r="C76" s="262"/>
      <c r="D76" s="149"/>
      <c r="E76" s="233" t="s">
        <v>59</v>
      </c>
      <c r="F76" s="233"/>
      <c r="G76" s="233"/>
      <c r="H76" s="233"/>
      <c r="I76" s="233"/>
      <c r="J76" s="234"/>
      <c r="K76" s="234"/>
      <c r="L76" s="150">
        <f>SUM(L64,L65,L68,L71,L74)</f>
        <v>0</v>
      </c>
      <c r="M76" s="214"/>
      <c r="N76" s="145"/>
      <c r="O76" s="152"/>
      <c r="P76" s="147"/>
      <c r="Q76" s="147"/>
      <c r="R76" s="146"/>
      <c r="S76" s="147"/>
      <c r="T76" s="147"/>
      <c r="U76" s="146"/>
      <c r="V76" s="147"/>
      <c r="W76" s="232"/>
    </row>
    <row r="77" spans="1:23" ht="21.75" customHeight="1">
      <c r="A77" s="88">
        <v>30.19</v>
      </c>
      <c r="B77" s="89"/>
      <c r="C77" s="244" t="s">
        <v>20</v>
      </c>
      <c r="D77" s="245"/>
      <c r="E77" s="245"/>
      <c r="F77" s="245"/>
      <c r="G77" s="245"/>
      <c r="H77" s="245"/>
      <c r="I77" s="245"/>
      <c r="J77" s="245"/>
      <c r="K77" s="245"/>
      <c r="L77" s="245"/>
      <c r="M77" s="246"/>
      <c r="N77" s="90"/>
      <c r="O77" s="91"/>
      <c r="P77" s="92"/>
      <c r="Q77" s="92"/>
      <c r="R77" s="143"/>
      <c r="S77" s="92"/>
      <c r="T77" s="92"/>
      <c r="U77" s="143"/>
      <c r="V77" s="92"/>
      <c r="W77" s="32"/>
    </row>
    <row r="78" spans="1:23" ht="19.5" customHeight="1">
      <c r="A78" s="247"/>
      <c r="B78" s="162"/>
      <c r="C78" s="75"/>
      <c r="D78" s="67" t="s">
        <v>38</v>
      </c>
      <c r="E78" s="189">
        <v>0.02</v>
      </c>
      <c r="F78" s="155"/>
      <c r="G78" s="155"/>
      <c r="H78" s="155"/>
      <c r="I78" s="155"/>
      <c r="J78" s="155"/>
      <c r="K78" s="155"/>
      <c r="L78" s="219">
        <f>ROUND(E78*L62,0)</f>
        <v>0</v>
      </c>
      <c r="M78" s="204"/>
      <c r="N78" s="263"/>
      <c r="O78" s="146"/>
      <c r="P78" s="147"/>
      <c r="Q78" s="147"/>
      <c r="R78" s="146"/>
      <c r="S78" s="147"/>
      <c r="T78" s="147"/>
      <c r="U78" s="146"/>
      <c r="V78" s="147"/>
      <c r="W78" s="232" t="s">
        <v>83</v>
      </c>
    </row>
    <row r="79" spans="1:23" ht="21" customHeight="1">
      <c r="A79" s="249"/>
      <c r="B79" s="75"/>
      <c r="C79" s="75"/>
      <c r="D79" s="67"/>
      <c r="E79" s="112"/>
      <c r="F79" s="155"/>
      <c r="G79" s="155"/>
      <c r="H79" s="155"/>
      <c r="I79" s="155"/>
      <c r="J79" s="155"/>
      <c r="K79" s="155"/>
      <c r="L79" s="161"/>
      <c r="M79" s="204"/>
      <c r="N79" s="263"/>
      <c r="O79" s="146"/>
      <c r="P79" s="147"/>
      <c r="Q79" s="147"/>
      <c r="R79" s="146"/>
      <c r="S79" s="147"/>
      <c r="T79" s="147"/>
      <c r="U79" s="146"/>
      <c r="V79" s="147"/>
      <c r="W79" s="232"/>
    </row>
    <row r="80" spans="1:23" ht="22.5" customHeight="1" thickBot="1">
      <c r="A80" s="284" t="s">
        <v>58</v>
      </c>
      <c r="B80" s="285"/>
      <c r="C80" s="285"/>
      <c r="D80" s="285"/>
      <c r="E80" s="285"/>
      <c r="F80" s="285"/>
      <c r="G80" s="285"/>
      <c r="H80" s="285"/>
      <c r="I80" s="285"/>
      <c r="J80" s="285"/>
      <c r="K80" s="286"/>
      <c r="L80" s="163">
        <f>SUM(L62,L76,L78)</f>
        <v>0</v>
      </c>
      <c r="M80" s="215"/>
      <c r="N80" s="164"/>
      <c r="O80" s="165"/>
      <c r="P80" s="166"/>
      <c r="Q80" s="166"/>
      <c r="R80" s="167"/>
      <c r="S80" s="166"/>
      <c r="T80" s="166"/>
      <c r="U80" s="167"/>
      <c r="V80" s="166"/>
      <c r="W80" s="236"/>
    </row>
    <row r="81" spans="1:25">
      <c r="A81" s="168"/>
      <c r="B81" s="169"/>
      <c r="C81" s="264" t="s">
        <v>87</v>
      </c>
      <c r="D81" s="264"/>
      <c r="E81" s="264"/>
      <c r="F81" s="264"/>
      <c r="G81" s="264"/>
      <c r="H81" s="264"/>
      <c r="I81" s="264"/>
      <c r="J81" s="264"/>
      <c r="K81" s="264"/>
      <c r="L81" s="264"/>
      <c r="M81" s="264"/>
      <c r="N81" s="36"/>
      <c r="O81" s="37"/>
      <c r="W81" s="38"/>
    </row>
    <row r="82" spans="1:25">
      <c r="A82" s="170"/>
      <c r="B82" s="171"/>
      <c r="C82" s="172"/>
      <c r="D82" s="173"/>
      <c r="E82" s="174"/>
      <c r="F82" s="174"/>
      <c r="G82" s="174"/>
      <c r="H82" s="174"/>
      <c r="I82" s="174"/>
      <c r="J82" s="174"/>
      <c r="K82" s="174"/>
      <c r="L82" s="174"/>
      <c r="M82" s="175"/>
    </row>
    <row r="83" spans="1:25">
      <c r="A83" s="170"/>
      <c r="B83" s="174"/>
      <c r="C83" s="174"/>
      <c r="D83" s="173"/>
      <c r="E83" s="174"/>
      <c r="F83" s="174"/>
      <c r="G83" s="174"/>
      <c r="H83" s="174"/>
      <c r="I83" s="174"/>
      <c r="J83" s="174"/>
      <c r="K83" s="174"/>
      <c r="L83" s="174"/>
      <c r="M83" s="175"/>
    </row>
    <row r="84" spans="1:25">
      <c r="A84" s="170"/>
      <c r="B84" s="174"/>
      <c r="C84" s="42" t="s">
        <v>17</v>
      </c>
      <c r="D84" s="42"/>
      <c r="E84" s="43"/>
      <c r="F84" s="43" t="s">
        <v>89</v>
      </c>
      <c r="G84" s="43"/>
      <c r="H84" s="43" t="s">
        <v>5</v>
      </c>
      <c r="I84" s="43" t="s">
        <v>90</v>
      </c>
      <c r="J84" s="216"/>
      <c r="K84" s="216"/>
      <c r="L84" s="216"/>
      <c r="M84" s="217"/>
      <c r="P84" s="44"/>
      <c r="Q84" s="44"/>
      <c r="R84" s="45"/>
      <c r="S84" s="44"/>
      <c r="T84" s="44"/>
      <c r="U84" s="45"/>
      <c r="V84" s="44"/>
      <c r="W84" s="46"/>
      <c r="X84" s="1"/>
      <c r="Y84" s="1"/>
    </row>
    <row r="85" spans="1:25">
      <c r="A85" s="170"/>
      <c r="B85" s="174"/>
      <c r="C85" s="47"/>
      <c r="D85" s="47"/>
      <c r="E85" s="48"/>
      <c r="F85" s="48"/>
      <c r="G85" s="48"/>
      <c r="H85" s="48"/>
      <c r="I85" s="48"/>
      <c r="J85" s="216"/>
      <c r="K85" s="216"/>
      <c r="L85" s="216"/>
      <c r="M85" s="217"/>
      <c r="P85" s="49"/>
      <c r="Q85" s="49"/>
      <c r="R85" s="45"/>
      <c r="S85" s="49"/>
      <c r="T85" s="49"/>
      <c r="U85" s="45"/>
      <c r="V85" s="49"/>
      <c r="W85" s="50"/>
      <c r="X85" s="1"/>
      <c r="Y85" s="1"/>
    </row>
    <row r="86" spans="1:25">
      <c r="A86" s="170"/>
      <c r="B86" s="174"/>
      <c r="C86" s="51" t="s">
        <v>37</v>
      </c>
      <c r="D86" s="51"/>
      <c r="E86" s="48" t="s">
        <v>32</v>
      </c>
      <c r="F86" s="191">
        <v>0</v>
      </c>
      <c r="G86" s="52"/>
      <c r="H86" s="191">
        <v>0</v>
      </c>
      <c r="I86" s="48">
        <f>F86*H86</f>
        <v>0</v>
      </c>
      <c r="J86" s="216"/>
      <c r="K86" s="216"/>
      <c r="L86" s="216"/>
      <c r="M86" s="217"/>
      <c r="P86" s="53"/>
      <c r="Q86" s="53"/>
      <c r="R86" s="54"/>
      <c r="S86" s="53"/>
      <c r="T86" s="53"/>
      <c r="U86" s="54"/>
      <c r="V86" s="53"/>
      <c r="W86" s="50"/>
      <c r="X86" s="1"/>
      <c r="Y86" s="1"/>
    </row>
    <row r="87" spans="1:25">
      <c r="A87" s="170"/>
      <c r="B87" s="174"/>
      <c r="C87" s="51" t="s">
        <v>33</v>
      </c>
      <c r="D87" s="51"/>
      <c r="E87" s="48" t="s">
        <v>32</v>
      </c>
      <c r="F87" s="191">
        <v>0</v>
      </c>
      <c r="G87" s="52"/>
      <c r="H87" s="191">
        <v>0</v>
      </c>
      <c r="I87" s="48">
        <f>F87*H87</f>
        <v>0</v>
      </c>
      <c r="J87" s="216"/>
      <c r="K87" s="216"/>
      <c r="L87" s="216"/>
      <c r="M87" s="217"/>
      <c r="P87" s="53"/>
      <c r="Q87" s="53"/>
      <c r="R87" s="54"/>
      <c r="S87" s="53"/>
      <c r="T87" s="53"/>
      <c r="U87" s="54"/>
      <c r="V87" s="53"/>
      <c r="W87" s="50"/>
      <c r="X87" s="1"/>
      <c r="Y87" s="1"/>
    </row>
    <row r="88" spans="1:25">
      <c r="A88" s="170"/>
      <c r="B88" s="174"/>
      <c r="C88" s="55" t="s">
        <v>34</v>
      </c>
      <c r="D88" s="55"/>
      <c r="E88" s="56"/>
      <c r="F88" s="56"/>
      <c r="G88" s="56"/>
      <c r="H88" s="56"/>
      <c r="I88" s="56">
        <f>SUM(I86:I87)</f>
        <v>0</v>
      </c>
      <c r="J88" s="216" t="s">
        <v>5</v>
      </c>
      <c r="K88" s="216"/>
      <c r="L88" s="216"/>
      <c r="M88" s="217"/>
      <c r="P88" s="53"/>
      <c r="Q88" s="53"/>
      <c r="R88" s="54"/>
      <c r="S88" s="53"/>
      <c r="T88" s="53"/>
      <c r="U88" s="54"/>
      <c r="V88" s="53"/>
      <c r="W88" s="50"/>
      <c r="X88" s="1"/>
      <c r="Y88" s="1"/>
    </row>
    <row r="89" spans="1:25">
      <c r="A89" s="170"/>
      <c r="B89" s="174"/>
      <c r="C89" s="51"/>
      <c r="D89" s="51"/>
      <c r="E89" s="48"/>
      <c r="F89" s="52"/>
      <c r="G89" s="52"/>
      <c r="H89" s="52"/>
      <c r="I89" s="48"/>
      <c r="J89" s="216"/>
      <c r="K89" s="216"/>
      <c r="L89" s="216"/>
      <c r="M89" s="217"/>
      <c r="P89" s="53"/>
      <c r="Q89" s="53"/>
      <c r="R89" s="54"/>
      <c r="S89" s="53"/>
      <c r="T89" s="53"/>
      <c r="U89" s="54"/>
      <c r="V89" s="53"/>
      <c r="W89" s="50"/>
      <c r="X89" s="1"/>
      <c r="Y89" s="1"/>
    </row>
    <row r="90" spans="1:25">
      <c r="A90" s="170"/>
      <c r="B90" s="174"/>
      <c r="C90" s="51" t="s">
        <v>35</v>
      </c>
      <c r="D90" s="51"/>
      <c r="E90" s="48" t="s">
        <v>32</v>
      </c>
      <c r="F90" s="191">
        <v>0</v>
      </c>
      <c r="G90" s="52"/>
      <c r="H90" s="191">
        <v>0</v>
      </c>
      <c r="I90" s="48">
        <f t="shared" ref="I90:I91" si="11">F90*H90</f>
        <v>0</v>
      </c>
      <c r="J90" s="216"/>
      <c r="K90" s="216"/>
      <c r="L90" s="216"/>
      <c r="M90" s="217"/>
      <c r="P90" s="53"/>
      <c r="Q90" s="53"/>
      <c r="R90" s="54"/>
      <c r="S90" s="53"/>
      <c r="T90" s="53"/>
      <c r="U90" s="54"/>
      <c r="V90" s="53"/>
      <c r="W90" s="50"/>
      <c r="X90" s="1"/>
      <c r="Y90" s="1"/>
    </row>
    <row r="91" spans="1:25">
      <c r="A91" s="170"/>
      <c r="B91" s="174"/>
      <c r="C91" s="51" t="s">
        <v>36</v>
      </c>
      <c r="D91" s="51"/>
      <c r="E91" s="48" t="s">
        <v>32</v>
      </c>
      <c r="F91" s="191">
        <v>0</v>
      </c>
      <c r="G91" s="52"/>
      <c r="H91" s="191">
        <v>0</v>
      </c>
      <c r="I91" s="48">
        <f t="shared" si="11"/>
        <v>0</v>
      </c>
      <c r="J91" s="216"/>
      <c r="K91" s="216"/>
      <c r="L91" s="216"/>
      <c r="M91" s="217"/>
      <c r="P91" s="53"/>
      <c r="Q91" s="53"/>
      <c r="R91" s="54"/>
      <c r="S91" s="53"/>
      <c r="T91" s="53"/>
      <c r="U91" s="54"/>
      <c r="V91" s="53"/>
      <c r="W91" s="50"/>
      <c r="X91" s="1"/>
      <c r="Y91" s="1"/>
    </row>
    <row r="92" spans="1:25" ht="15.75" thickBot="1">
      <c r="A92" s="170"/>
      <c r="B92" s="174"/>
      <c r="C92" s="51"/>
      <c r="D92" s="51"/>
      <c r="E92" s="48"/>
      <c r="F92" s="48"/>
      <c r="G92" s="48"/>
      <c r="H92" s="48"/>
      <c r="I92" s="48"/>
      <c r="J92" s="216"/>
      <c r="K92" s="216"/>
      <c r="L92" s="216"/>
      <c r="M92" s="217"/>
      <c r="P92" s="53"/>
      <c r="Q92" s="53"/>
      <c r="R92" s="54"/>
      <c r="S92" s="53"/>
      <c r="T92" s="53"/>
      <c r="U92" s="54"/>
      <c r="V92" s="53"/>
      <c r="W92" s="50"/>
      <c r="X92" s="1"/>
      <c r="Y92" s="1"/>
    </row>
    <row r="93" spans="1:25" ht="15.75" thickTop="1">
      <c r="A93" s="170"/>
      <c r="B93" s="174"/>
      <c r="C93" s="57" t="s">
        <v>88</v>
      </c>
      <c r="D93" s="57"/>
      <c r="E93" s="58"/>
      <c r="F93" s="58"/>
      <c r="G93" s="58"/>
      <c r="H93" s="58"/>
      <c r="I93" s="58">
        <f>SUM(I88:I92)</f>
        <v>0</v>
      </c>
      <c r="J93" s="216" t="s">
        <v>5</v>
      </c>
      <c r="K93" s="216"/>
      <c r="L93" s="216"/>
      <c r="M93" s="217"/>
      <c r="P93" s="5"/>
      <c r="Q93" s="5"/>
      <c r="R93" s="4"/>
      <c r="S93" s="5"/>
      <c r="T93" s="5"/>
      <c r="U93" s="4"/>
      <c r="V93" s="5"/>
      <c r="W93" s="50"/>
      <c r="X93" s="1"/>
      <c r="Y93" s="1"/>
    </row>
    <row r="94" spans="1:25">
      <c r="A94" s="170"/>
      <c r="B94" s="174"/>
      <c r="C94" s="51"/>
      <c r="D94" s="51"/>
      <c r="E94" s="48"/>
      <c r="F94" s="52"/>
      <c r="G94" s="52"/>
      <c r="H94" s="52"/>
      <c r="I94" s="48" t="s">
        <v>86</v>
      </c>
      <c r="J94" s="174"/>
      <c r="K94" s="174"/>
      <c r="L94" s="174"/>
      <c r="M94" s="175"/>
      <c r="P94" s="5"/>
      <c r="Q94" s="5"/>
      <c r="R94" s="4"/>
      <c r="S94" s="5"/>
      <c r="T94" s="5"/>
      <c r="U94" s="4"/>
      <c r="V94" s="5"/>
      <c r="W94" s="50"/>
      <c r="X94" s="1"/>
      <c r="Y94" s="1"/>
    </row>
    <row r="95" spans="1:25">
      <c r="A95" s="170"/>
      <c r="B95" s="174"/>
      <c r="C95" s="174"/>
      <c r="D95" s="173"/>
      <c r="E95" s="174"/>
      <c r="F95" s="174"/>
      <c r="G95" s="174"/>
      <c r="H95" s="174"/>
      <c r="I95" s="174"/>
      <c r="J95" s="174"/>
      <c r="K95" s="174"/>
      <c r="L95" s="174"/>
      <c r="M95" s="175"/>
      <c r="P95" s="256"/>
      <c r="Q95" s="59"/>
      <c r="R95" s="60"/>
      <c r="S95" s="59"/>
      <c r="T95" s="59"/>
      <c r="U95" s="60"/>
      <c r="V95" s="59"/>
      <c r="W95" s="50"/>
      <c r="X95" s="1"/>
      <c r="Y95" s="1"/>
    </row>
    <row r="96" spans="1:25">
      <c r="A96" s="170"/>
      <c r="B96" s="174"/>
      <c r="C96" s="174"/>
      <c r="D96" s="173"/>
      <c r="E96" s="174"/>
      <c r="F96" s="174"/>
      <c r="G96" s="174"/>
      <c r="H96" s="174"/>
      <c r="I96" s="174"/>
      <c r="J96" s="174"/>
      <c r="K96" s="174"/>
      <c r="L96" s="174"/>
      <c r="M96" s="175"/>
      <c r="P96" s="257"/>
      <c r="Q96" s="61"/>
      <c r="R96" s="60"/>
      <c r="S96" s="61"/>
      <c r="T96" s="61"/>
      <c r="U96" s="60"/>
      <c r="V96" s="61"/>
      <c r="W96" s="50"/>
      <c r="X96" s="1"/>
      <c r="Y96" s="1"/>
    </row>
    <row r="97" spans="1:25">
      <c r="A97" s="170"/>
      <c r="B97" s="174"/>
      <c r="C97" s="174"/>
      <c r="D97" s="173"/>
      <c r="E97" s="174"/>
      <c r="F97" s="174"/>
      <c r="G97" s="174"/>
      <c r="H97" s="174"/>
      <c r="I97" s="174"/>
      <c r="J97" s="174"/>
      <c r="K97" s="174"/>
      <c r="L97" s="174"/>
      <c r="M97" s="175"/>
      <c r="P97" s="257"/>
      <c r="Q97" s="61"/>
      <c r="R97" s="60"/>
      <c r="S97" s="61"/>
      <c r="T97" s="61"/>
      <c r="U97" s="60"/>
      <c r="V97" s="61"/>
      <c r="W97" s="2"/>
      <c r="X97" s="1"/>
      <c r="Y97" s="1"/>
    </row>
    <row r="98" spans="1:25">
      <c r="A98" s="170"/>
      <c r="B98" s="174"/>
      <c r="C98" s="176" t="s">
        <v>39</v>
      </c>
      <c r="D98" s="176"/>
      <c r="E98" s="1"/>
      <c r="F98" s="1"/>
      <c r="G98" s="174"/>
      <c r="H98" s="174"/>
      <c r="I98" s="174"/>
      <c r="J98" s="174"/>
      <c r="K98" s="174"/>
      <c r="L98" s="174"/>
      <c r="M98" s="175"/>
      <c r="P98" s="257"/>
      <c r="Q98" s="61"/>
      <c r="R98" s="60"/>
      <c r="S98" s="61"/>
      <c r="T98" s="61"/>
      <c r="U98" s="60"/>
      <c r="V98" s="61"/>
      <c r="W98" s="62"/>
      <c r="X98" s="3"/>
      <c r="Y98" s="1"/>
    </row>
    <row r="99" spans="1:25">
      <c r="A99" s="170"/>
      <c r="B99" s="174"/>
      <c r="C99" s="177" t="s">
        <v>40</v>
      </c>
      <c r="D99" s="177" t="s">
        <v>41</v>
      </c>
      <c r="E99" s="1"/>
      <c r="F99" s="1"/>
      <c r="G99" s="174"/>
      <c r="H99" s="174"/>
      <c r="I99" s="174"/>
      <c r="J99" s="174"/>
      <c r="K99" s="174"/>
      <c r="L99" s="174"/>
      <c r="M99" s="175"/>
    </row>
    <row r="100" spans="1:25">
      <c r="A100" s="170"/>
      <c r="B100" s="174"/>
      <c r="C100" s="192" t="s">
        <v>42</v>
      </c>
      <c r="D100" s="177">
        <v>0</v>
      </c>
      <c r="E100" s="1"/>
      <c r="F100" s="1"/>
      <c r="G100" s="174"/>
      <c r="H100" s="174"/>
      <c r="I100" s="174"/>
      <c r="J100" s="174"/>
      <c r="K100" s="174"/>
      <c r="L100" s="174"/>
      <c r="M100" s="175"/>
    </row>
    <row r="101" spans="1:25">
      <c r="A101" s="170"/>
      <c r="B101" s="174"/>
      <c r="C101" s="192" t="s">
        <v>42</v>
      </c>
      <c r="D101" s="177">
        <v>0</v>
      </c>
      <c r="E101" s="1"/>
      <c r="F101" s="1"/>
      <c r="G101" s="174"/>
      <c r="H101" s="174"/>
      <c r="I101" s="174"/>
      <c r="J101" s="174"/>
      <c r="K101" s="174"/>
      <c r="L101" s="174"/>
      <c r="M101" s="175"/>
    </row>
    <row r="102" spans="1:25">
      <c r="A102" s="170"/>
      <c r="B102" s="174"/>
      <c r="C102" s="242" t="s">
        <v>43</v>
      </c>
      <c r="D102" s="177"/>
      <c r="E102" s="1"/>
      <c r="F102" s="1"/>
      <c r="G102" s="174"/>
      <c r="H102" s="174"/>
      <c r="I102" s="174"/>
      <c r="J102" s="174"/>
      <c r="K102" s="174"/>
      <c r="L102" s="174"/>
      <c r="M102" s="175"/>
    </row>
    <row r="103" spans="1:25">
      <c r="A103" s="170"/>
      <c r="B103" s="174"/>
      <c r="C103" s="243"/>
      <c r="D103" s="2"/>
      <c r="E103" s="1"/>
      <c r="F103" s="1"/>
      <c r="G103" s="174"/>
      <c r="H103" s="174"/>
      <c r="I103" s="174"/>
      <c r="J103" s="174"/>
      <c r="K103" s="174"/>
      <c r="L103" s="174"/>
      <c r="M103" s="175"/>
    </row>
    <row r="104" spans="1:25">
      <c r="A104" s="170"/>
      <c r="B104" s="174"/>
      <c r="C104" s="243"/>
      <c r="D104" s="62">
        <f>SUM(D100:D101)</f>
        <v>0</v>
      </c>
      <c r="E104" s="176" t="s">
        <v>44</v>
      </c>
      <c r="F104" s="1"/>
      <c r="G104" s="174"/>
      <c r="H104" s="174"/>
      <c r="I104" s="174"/>
      <c r="J104" s="174"/>
      <c r="K104" s="174"/>
      <c r="L104" s="174"/>
      <c r="M104" s="175"/>
    </row>
    <row r="105" spans="1:25">
      <c r="A105" s="170"/>
      <c r="B105" s="174"/>
      <c r="C105" s="174"/>
      <c r="D105" s="173"/>
      <c r="E105" s="174"/>
      <c r="F105" s="174"/>
      <c r="G105" s="174"/>
      <c r="H105" s="174"/>
      <c r="I105" s="174"/>
      <c r="J105" s="174"/>
      <c r="K105" s="174"/>
      <c r="L105" s="174"/>
      <c r="M105" s="175"/>
    </row>
    <row r="106" spans="1:25">
      <c r="A106" s="170"/>
      <c r="B106" s="174"/>
      <c r="C106" s="174"/>
      <c r="D106" s="173"/>
      <c r="E106" s="174"/>
      <c r="F106" s="174"/>
      <c r="G106" s="174"/>
      <c r="H106" s="174"/>
      <c r="I106" s="174"/>
      <c r="J106" s="174"/>
      <c r="K106" s="174"/>
      <c r="L106" s="174"/>
      <c r="M106" s="175"/>
    </row>
    <row r="107" spans="1:25">
      <c r="A107" s="170"/>
      <c r="B107" s="174"/>
      <c r="C107" s="174"/>
      <c r="D107" s="173"/>
      <c r="E107" s="174"/>
      <c r="F107" s="174"/>
      <c r="G107" s="174"/>
      <c r="H107" s="174"/>
      <c r="I107" s="174"/>
      <c r="J107" s="174"/>
      <c r="K107" s="174"/>
      <c r="L107" s="174"/>
      <c r="M107" s="175"/>
    </row>
    <row r="108" spans="1:25">
      <c r="A108" s="170"/>
      <c r="B108" s="174"/>
      <c r="C108" s="174"/>
      <c r="D108" s="173"/>
      <c r="E108" s="174"/>
      <c r="F108" s="174"/>
      <c r="G108" s="174"/>
      <c r="H108" s="174"/>
      <c r="I108" s="174"/>
      <c r="J108" s="174"/>
      <c r="K108" s="174"/>
      <c r="L108" s="174"/>
      <c r="M108" s="175"/>
    </row>
    <row r="109" spans="1:25">
      <c r="A109" s="170"/>
      <c r="B109" s="174"/>
      <c r="C109" s="174"/>
      <c r="D109" s="173"/>
      <c r="E109" s="174"/>
      <c r="F109" s="174"/>
      <c r="G109" s="174"/>
      <c r="H109" s="174"/>
      <c r="I109" s="174"/>
      <c r="J109" s="174"/>
      <c r="K109" s="174"/>
      <c r="L109" s="174"/>
      <c r="M109" s="175"/>
    </row>
    <row r="110" spans="1:25">
      <c r="A110" s="170"/>
      <c r="B110" s="174"/>
      <c r="C110" s="174"/>
      <c r="D110" s="173"/>
      <c r="E110" s="174"/>
      <c r="F110" s="174"/>
      <c r="G110" s="174"/>
      <c r="H110" s="174"/>
      <c r="I110" s="174"/>
      <c r="J110" s="174"/>
      <c r="K110" s="174"/>
      <c r="L110" s="174"/>
      <c r="M110" s="175"/>
    </row>
  </sheetData>
  <dataConsolidate/>
  <mergeCells count="90">
    <mergeCell ref="N31:P31"/>
    <mergeCell ref="Q31:S31"/>
    <mergeCell ref="T31:V31"/>
    <mergeCell ref="A80:K80"/>
    <mergeCell ref="E47:M47"/>
    <mergeCell ref="E51:M51"/>
    <mergeCell ref="C47:D47"/>
    <mergeCell ref="C51:D51"/>
    <mergeCell ref="C8:D8"/>
    <mergeCell ref="C12:D12"/>
    <mergeCell ref="C15:D15"/>
    <mergeCell ref="C18:D18"/>
    <mergeCell ref="C22:D22"/>
    <mergeCell ref="C26:D26"/>
    <mergeCell ref="C31:D31"/>
    <mergeCell ref="C35:D35"/>
    <mergeCell ref="C39:D39"/>
    <mergeCell ref="C43:D43"/>
    <mergeCell ref="E22:M22"/>
    <mergeCell ref="G17:I17"/>
    <mergeCell ref="E8:M8"/>
    <mergeCell ref="E12:M12"/>
    <mergeCell ref="E15:M15"/>
    <mergeCell ref="E18:M18"/>
    <mergeCell ref="N2:V2"/>
    <mergeCell ref="N4:P4"/>
    <mergeCell ref="Q4:S4"/>
    <mergeCell ref="T4:V4"/>
    <mergeCell ref="E4:M4"/>
    <mergeCell ref="W48:W50"/>
    <mergeCell ref="W52:W54"/>
    <mergeCell ref="N74:N75"/>
    <mergeCell ref="W71:W72"/>
    <mergeCell ref="W64:W66"/>
    <mergeCell ref="N64:N66"/>
    <mergeCell ref="N71:N72"/>
    <mergeCell ref="N68:N69"/>
    <mergeCell ref="W19:W21"/>
    <mergeCell ref="W5:W7"/>
    <mergeCell ref="W9:W11"/>
    <mergeCell ref="W13:W14"/>
    <mergeCell ref="W16:W17"/>
    <mergeCell ref="C4:D4"/>
    <mergeCell ref="P95:P98"/>
    <mergeCell ref="C56:M56"/>
    <mergeCell ref="C63:M63"/>
    <mergeCell ref="C67:M67"/>
    <mergeCell ref="C70:M70"/>
    <mergeCell ref="C73:M73"/>
    <mergeCell ref="A76:C76"/>
    <mergeCell ref="N78:N79"/>
    <mergeCell ref="A62:C62"/>
    <mergeCell ref="C81:M81"/>
    <mergeCell ref="E43:M43"/>
    <mergeCell ref="A5:A7"/>
    <mergeCell ref="A9:A11"/>
    <mergeCell ref="A13:A14"/>
    <mergeCell ref="A16:A17"/>
    <mergeCell ref="A19:A21"/>
    <mergeCell ref="C102:C104"/>
    <mergeCell ref="E76:K76"/>
    <mergeCell ref="C77:M77"/>
    <mergeCell ref="A57:A61"/>
    <mergeCell ref="A64:A66"/>
    <mergeCell ref="A71:A72"/>
    <mergeCell ref="A74:A75"/>
    <mergeCell ref="A78:A79"/>
    <mergeCell ref="A48:A50"/>
    <mergeCell ref="A52:A54"/>
    <mergeCell ref="A23:A25"/>
    <mergeCell ref="E26:M26"/>
    <mergeCell ref="E31:M31"/>
    <mergeCell ref="E35:M35"/>
    <mergeCell ref="E39:M39"/>
    <mergeCell ref="W23:W25"/>
    <mergeCell ref="E62:K62"/>
    <mergeCell ref="W78:W80"/>
    <mergeCell ref="W74:W76"/>
    <mergeCell ref="A27:A29"/>
    <mergeCell ref="A32:A34"/>
    <mergeCell ref="A36:A38"/>
    <mergeCell ref="A40:A42"/>
    <mergeCell ref="A44:A46"/>
    <mergeCell ref="W44:W46"/>
    <mergeCell ref="W68:W69"/>
    <mergeCell ref="W27:W29"/>
    <mergeCell ref="W32:W34"/>
    <mergeCell ref="W36:W38"/>
    <mergeCell ref="W57:W61"/>
    <mergeCell ref="W40:W42"/>
  </mergeCells>
  <dataValidations count="1">
    <dataValidation type="list" allowBlank="1" showInputMessage="1" showErrorMessage="1" promptTitle="Select From Pull Down" prompt="Choose Range Category" sqref="D9 C5">
      <formula1>"2-Lane Roadway,Multi-Lane / Interstate,Urban"</formula1>
    </dataValidation>
  </dataValidations>
  <pageMargins left="0.5" right="0.25" top="0.41562500000000002" bottom="0.5" header="0.25" footer="0.3"/>
  <pageSetup scale="42" orientation="landscape" horizontalDpi="1200" verticalDpi="1200" r:id="rId1"/>
  <headerFooter>
    <oddHeader>&amp;C&amp;F</oddHeader>
  </headerFooter>
  <rowBreaks count="1" manualBreakCount="1">
    <brk id="2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TML Guidelines</vt:lpstr>
      <vt:lpstr>30. Terrestrial Mobile LiDAR</vt:lpstr>
      <vt:lpstr>'30. Terrestrial Mobile LiDAR'!Print_Area</vt:lpstr>
    </vt:vector>
  </TitlesOfParts>
  <Company>FDOT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sm970bw</dc:creator>
  <cp:lastModifiedBy>Brett</cp:lastModifiedBy>
  <cp:lastPrinted>2013-03-14T19:34:11Z</cp:lastPrinted>
  <dcterms:created xsi:type="dcterms:W3CDTF">2011-11-30T15:40:47Z</dcterms:created>
  <dcterms:modified xsi:type="dcterms:W3CDTF">2015-02-09T22:16:26Z</dcterms:modified>
</cp:coreProperties>
</file>