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odata\Shares\CO\PSO\Project_Management\ConsultantEvaluation\1718ReEvaluationTaskTeam\LatestFiles\WG-PDS-Mgmt-Constr\"/>
    </mc:Choice>
  </mc:AlternateContent>
  <xr:revisionPtr revIDLastSave="0" documentId="13_ncr:1_{78131313-3434-45E4-881C-7AB56DD884B3}" xr6:coauthVersionLast="47" xr6:coauthVersionMax="47" xr10:uidLastSave="{00000000-0000-0000-0000-000000000000}"/>
  <bookViews>
    <workbookView xWindow="-120" yWindow="-120" windowWidth="38640" windowHeight="21240" xr2:uid="{00000000-000D-0000-FFFF-FFFF00000000}"/>
  </bookViews>
  <sheets>
    <sheet name="PDS Management Evaluation" sheetId="3" r:id="rId1"/>
    <sheet name="PDS ConstructabilityEvaluation" sheetId="5" r:id="rId2"/>
  </sheets>
  <definedNames>
    <definedName name="_xlnm.Print_Area" localSheetId="1">'PDS ConstructabilityEvaluation'!$A$1:$N$262</definedName>
    <definedName name="_xlnm.Print_Area" localSheetId="0">'PDS Management Evaluation'!$A$1:$N$118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8" i="5" l="1"/>
  <c r="O138" i="5" s="1"/>
  <c r="M225" i="5" l="1"/>
  <c r="O225" i="5" s="1"/>
  <c r="M222" i="5"/>
  <c r="O222" i="5" s="1"/>
  <c r="M219" i="5"/>
  <c r="M147" i="5"/>
  <c r="O147" i="5" s="1"/>
  <c r="M144" i="5"/>
  <c r="O144" i="5" s="1"/>
  <c r="M141" i="5"/>
  <c r="O141" i="5" s="1"/>
  <c r="M135" i="5"/>
  <c r="O135" i="5" s="1"/>
  <c r="M132" i="5"/>
  <c r="O132" i="5" s="1"/>
  <c r="M129" i="5"/>
  <c r="O129" i="5" s="1"/>
  <c r="M126" i="5"/>
  <c r="M203" i="5"/>
  <c r="O203" i="5" s="1"/>
  <c r="M200" i="5"/>
  <c r="O200" i="5" s="1"/>
  <c r="M197" i="5"/>
  <c r="M194" i="5"/>
  <c r="O194" i="5" s="1"/>
  <c r="M178" i="5"/>
  <c r="O178" i="5" s="1"/>
  <c r="M175" i="5"/>
  <c r="O175" i="5" s="1"/>
  <c r="M172" i="5"/>
  <c r="O172" i="5" s="1"/>
  <c r="M169" i="5"/>
  <c r="O169" i="5" s="1"/>
  <c r="M166" i="5"/>
  <c r="O166" i="5" s="1"/>
  <c r="M163" i="5"/>
  <c r="M110" i="5"/>
  <c r="O110" i="5" s="1"/>
  <c r="M107" i="5"/>
  <c r="O107" i="5" s="1"/>
  <c r="M104" i="5"/>
  <c r="O104" i="5" s="1"/>
  <c r="M241" i="5"/>
  <c r="O241" i="5" s="1"/>
  <c r="M244" i="5"/>
  <c r="O244" i="5" s="1"/>
  <c r="M247" i="5"/>
  <c r="O247" i="5" s="1"/>
  <c r="M250" i="5"/>
  <c r="M88" i="5"/>
  <c r="O88" i="5" s="1"/>
  <c r="M85" i="5"/>
  <c r="O85" i="5" s="1"/>
  <c r="M82" i="5"/>
  <c r="O82" i="5" s="1"/>
  <c r="M64" i="5"/>
  <c r="O64" i="5" s="1"/>
  <c r="M61" i="5"/>
  <c r="O61" i="5" s="1"/>
  <c r="M58" i="5"/>
  <c r="O58" i="5" s="1"/>
  <c r="M55" i="5"/>
  <c r="O55" i="5" s="1"/>
  <c r="M52" i="5"/>
  <c r="O52" i="5" s="1"/>
  <c r="M88" i="3"/>
  <c r="O88" i="3" s="1"/>
  <c r="M91" i="3"/>
  <c r="O91" i="3" s="1"/>
  <c r="M94" i="3"/>
  <c r="O94" i="3" s="1"/>
  <c r="M97" i="3"/>
  <c r="O97" i="3" s="1"/>
  <c r="M100" i="3"/>
  <c r="O100" i="3" s="1"/>
  <c r="M103" i="3"/>
  <c r="O103" i="3" s="1"/>
  <c r="M106" i="3"/>
  <c r="O106" i="3" s="1"/>
  <c r="M70" i="3"/>
  <c r="O70" i="3" s="1"/>
  <c r="M67" i="3"/>
  <c r="O67" i="3" s="1"/>
  <c r="M64" i="3"/>
  <c r="O64" i="3" s="1"/>
  <c r="M61" i="3"/>
  <c r="O61" i="3" s="1"/>
  <c r="M58" i="3"/>
  <c r="O58" i="3" s="1"/>
  <c r="M55" i="3"/>
  <c r="O55" i="3" s="1"/>
  <c r="M227" i="5" l="1"/>
  <c r="O219" i="5"/>
  <c r="O229" i="5" s="1"/>
  <c r="M149" i="5"/>
  <c r="P149" i="5" s="1"/>
  <c r="Q149" i="5" s="1"/>
  <c r="O126" i="5"/>
  <c r="O151" i="5" s="1"/>
  <c r="M205" i="5"/>
  <c r="O197" i="5"/>
  <c r="O207" i="5" s="1"/>
  <c r="M180" i="5"/>
  <c r="M252" i="5"/>
  <c r="O163" i="5"/>
  <c r="O182" i="5" s="1"/>
  <c r="O114" i="5"/>
  <c r="O92" i="5"/>
  <c r="M112" i="5"/>
  <c r="P112" i="5" s="1"/>
  <c r="Q112" i="5" s="1"/>
  <c r="O250" i="5"/>
  <c r="O254" i="5" s="1"/>
  <c r="M90" i="5"/>
  <c r="P90" i="5" s="1"/>
  <c r="Q90" i="5" s="1"/>
  <c r="O68" i="5"/>
  <c r="M66" i="5"/>
  <c r="O74" i="3"/>
  <c r="O110" i="3"/>
  <c r="M108" i="3"/>
  <c r="M72" i="3"/>
  <c r="M116" i="3" l="1"/>
  <c r="R25" i="3"/>
  <c r="J116" i="3" s="1"/>
  <c r="M110" i="3"/>
  <c r="M74" i="3"/>
  <c r="P66" i="5"/>
  <c r="Q66" i="5" s="1"/>
  <c r="M182" i="5"/>
  <c r="P180" i="5"/>
  <c r="Q180" i="5" s="1"/>
  <c r="M207" i="5"/>
  <c r="P205" i="5"/>
  <c r="Q205" i="5" s="1"/>
  <c r="M229" i="5"/>
  <c r="P227" i="5"/>
  <c r="Q227" i="5" s="1"/>
  <c r="P252" i="5"/>
  <c r="Q252" i="5" s="1"/>
  <c r="R25" i="5"/>
  <c r="M260" i="5" s="1"/>
  <c r="M151" i="5"/>
  <c r="M254" i="5"/>
  <c r="M114" i="5"/>
  <c r="M92" i="5"/>
  <c r="M68" i="5"/>
  <c r="M24" i="5" l="1"/>
  <c r="M33" i="5" s="1"/>
  <c r="Q260" i="5"/>
  <c r="E24" i="5"/>
  <c r="J260" i="5"/>
  <c r="P260" i="5"/>
  <c r="P261" i="5" l="1"/>
  <c r="P262" i="5" s="1"/>
  <c r="P108" i="3" l="1"/>
  <c r="Q108" i="3" l="1"/>
  <c r="P72" i="3" l="1"/>
  <c r="P116" i="3" s="1"/>
  <c r="Q72" i="3" l="1"/>
  <c r="M24" i="3" l="1"/>
  <c r="M33" i="3" s="1"/>
  <c r="Q116" i="3"/>
  <c r="P117" i="3"/>
  <c r="P118" i="3" s="1"/>
</calcChain>
</file>

<file path=xl/sharedStrings.xml><?xml version="1.0" encoding="utf-8"?>
<sst xmlns="http://schemas.openxmlformats.org/spreadsheetml/2006/main" count="219" uniqueCount="109">
  <si>
    <t>FM No(s).:</t>
  </si>
  <si>
    <t>A.</t>
  </si>
  <si>
    <t>Score</t>
  </si>
  <si>
    <t>Comments:</t>
  </si>
  <si>
    <t>FDOT Project Manager</t>
  </si>
  <si>
    <t>Date</t>
  </si>
  <si>
    <t>Instructions:</t>
  </si>
  <si>
    <t>Consultant Contract #</t>
  </si>
  <si>
    <t>Consultant Project Manager:</t>
  </si>
  <si>
    <t>FDOT Project Manager:</t>
  </si>
  <si>
    <t>FDOT PM Phone No:</t>
  </si>
  <si>
    <t>C.</t>
  </si>
  <si>
    <t>B.</t>
  </si>
  <si>
    <t>Prime Consultant Business Name:</t>
  </si>
  <si>
    <t>Project Title:</t>
  </si>
  <si>
    <t>Score:</t>
  </si>
  <si>
    <t>GENERAL PERFORMANCE RATING SCALE</t>
  </si>
  <si>
    <t>https://psice.dot.state.fl.us/</t>
  </si>
  <si>
    <t>POST-DESIGN MANAGEMENT EVALUATION CRITERIA</t>
  </si>
  <si>
    <t>TOTAL WEIGHTED SCORE FOR ALL POST-DESIGN MANAGEMENT CRITERIA:</t>
  </si>
  <si>
    <t>Evaluation Section Score:</t>
  </si>
  <si>
    <t>Evaluation Items</t>
  </si>
  <si>
    <t>Resolved issues arising during construction in a timely manner.</t>
  </si>
  <si>
    <t>Tracked, monitored, and responded quickly and effectively with actionable solutions to all Errors and Omissions with premium costs.</t>
  </si>
  <si>
    <t>Access to the internal CE application for inputting performance evaluations is restricted to FDOT Project Managers.</t>
  </si>
  <si>
    <t>This worksheet provides specific performance measure guidelines for the performance rating scale as it pertains to each criteria item in this evaluation area. This worksheet also serves as backup documentation for drafting and discussing the evaluations. The scores and comments must be transferred to the official evaluation within the FDOT Consultant Evaluation (CE) internal application:</t>
  </si>
  <si>
    <t>General Comments:</t>
  </si>
  <si>
    <r>
      <t>Provided quick, responsive, actionable solutions in accordance with the RFI Priority Matrix to any</t>
    </r>
    <r>
      <rPr>
        <b/>
        <sz val="11"/>
        <rFont val="Calibri"/>
        <family val="2"/>
      </rPr>
      <t xml:space="preserve"> Signals and Lighting Design</t>
    </r>
    <r>
      <rPr>
        <sz val="11"/>
        <rFont val="Calibri"/>
        <family val="2"/>
      </rPr>
      <t xml:space="preserve"> issues discovered during construction that minimized premium costs and time delays to the Department.</t>
    </r>
  </si>
  <si>
    <r>
      <t xml:space="preserve">Provided quick, responsive, actionable solutions in accordance with the RFI Priority Matrix to </t>
    </r>
    <r>
      <rPr>
        <b/>
        <sz val="11"/>
        <rFont val="Calibri"/>
        <family val="2"/>
      </rPr>
      <t>any other permit or contract document</t>
    </r>
    <r>
      <rPr>
        <sz val="11"/>
        <rFont val="Calibri"/>
        <family val="2"/>
      </rPr>
      <t xml:space="preserve"> issues discovered during construction that minimized premium costs and time delays to the Department.</t>
    </r>
  </si>
  <si>
    <r>
      <t xml:space="preserve">Provided quick, responsive, actionable solutions in accordance with the RFI Priority Matrix to any </t>
    </r>
    <r>
      <rPr>
        <b/>
        <sz val="11"/>
        <color rgb="FF000000"/>
        <rFont val="Calibri"/>
        <family val="2"/>
      </rPr>
      <t>Temporary Traffic Control</t>
    </r>
    <r>
      <rPr>
        <sz val="11"/>
        <color rgb="FF000000"/>
        <rFont val="Calibri"/>
        <family val="2"/>
      </rPr>
      <t xml:space="preserve"> issues discovered during construction that minimized premium costs and time delays to the Department.</t>
    </r>
  </si>
  <si>
    <r>
      <t xml:space="preserve">Provided quick, responsive, actionable solutions in accordance with the RFI Priority Matrix to any </t>
    </r>
    <r>
      <rPr>
        <b/>
        <sz val="11"/>
        <color rgb="FF000000"/>
        <rFont val="Calibri"/>
        <family val="2"/>
      </rPr>
      <t>Structures Design</t>
    </r>
    <r>
      <rPr>
        <sz val="11"/>
        <color rgb="FF000000"/>
        <rFont val="Calibri"/>
        <family val="2"/>
      </rPr>
      <t xml:space="preserve"> issues discovered during construction that minimized premium costs and time delays to the Department.</t>
    </r>
  </si>
  <si>
    <r>
      <t xml:space="preserve">Provided quick, responsive, actionable solutions in accordance with the RFI Priority Matrix to any </t>
    </r>
    <r>
      <rPr>
        <b/>
        <sz val="11"/>
        <color rgb="FF000000"/>
        <rFont val="Calibri"/>
        <family val="2"/>
      </rPr>
      <t>Drainage Design</t>
    </r>
    <r>
      <rPr>
        <sz val="11"/>
        <color rgb="FF000000"/>
        <rFont val="Calibri"/>
        <family val="2"/>
      </rPr>
      <t xml:space="preserve"> issues discovered during construction that minimized premium costs and time delays to the Department.</t>
    </r>
  </si>
  <si>
    <r>
      <t>Provided quick, responsive, actionable solutions in accordance with the RFI Priority Matrix to any</t>
    </r>
    <r>
      <rPr>
        <b/>
        <sz val="11"/>
        <color rgb="FF000000"/>
        <rFont val="Calibri"/>
        <family val="2"/>
      </rPr>
      <t xml:space="preserve"> Signing and Pavement Marking</t>
    </r>
    <r>
      <rPr>
        <sz val="11"/>
        <color rgb="FF000000"/>
        <rFont val="Calibri"/>
        <family val="2"/>
      </rPr>
      <t xml:space="preserve"> issues discovered during construction that minimized premium costs and time delays to the Department.</t>
    </r>
  </si>
  <si>
    <r>
      <t xml:space="preserve">Provided quick, responsive, actionable solutions in accordance with the RFI Priority Matrix to any </t>
    </r>
    <r>
      <rPr>
        <b/>
        <sz val="11"/>
        <color rgb="FF000000"/>
        <rFont val="Calibri"/>
        <family val="2"/>
      </rPr>
      <t>Roadway Design</t>
    </r>
    <r>
      <rPr>
        <sz val="11"/>
        <color rgb="FF000000"/>
        <rFont val="Calibri"/>
        <family val="2"/>
      </rPr>
      <t xml:space="preserve"> issues discovered during construction that minimized premium costs and time delays to the Department.</t>
    </r>
  </si>
  <si>
    <r>
      <rPr>
        <b/>
        <sz val="10"/>
        <rFont val="Arial"/>
        <family val="2"/>
      </rPr>
      <t>EXPECTATION:</t>
    </r>
    <r>
      <rPr>
        <sz val="10"/>
        <rFont val="Arial"/>
        <family val="2"/>
      </rPr>
      <t xml:space="preserve">
Generally provide quick, responsive, actionable solutions in accordance with the Request For Information (RFI) Priority Matrix outlined in the  Construction Project Administration Manual (CPAM) Chapter 8 for any issues related to the Design Consultant contract which are discovered during construction that minimized premium costs and time delays to the Department.</t>
    </r>
  </si>
  <si>
    <t>Evaluation Section Average Score:</t>
  </si>
  <si>
    <t>Combined Evaluation Section Comments:</t>
  </si>
  <si>
    <t>POST-DESIGN CONSTRUCTABILITY EVALUATION CRITERIA</t>
  </si>
  <si>
    <t>H.</t>
  </si>
  <si>
    <t>Outstanding Performance - The design feature had no changes resulting in cost or time increases. All Plan details were clear, constructible and no requests for information were needed. Minimal post-design services were utilized. No follow up post construction contracts needed to fix design flaws. No premium costs were incurred. For unforeseen issues, the EOR consistently exceeded expectations for teamwork, responsiveness and clarity which minimized impacts to project cost and time increases.</t>
  </si>
  <si>
    <t>Above Satisfactory Performance - The design feature had minor changes resulting in cost and/or time increases not exceeding 2% of the original cost and/or time. No follow up post-construction contracts were needed to fix design flaws. No premium costs were incurred. For unforeseen issues, the EOR consistently met and often exceeded expectations for teamwork, responsiveness and clarity which minimized impacts to project cost and time increases.</t>
  </si>
  <si>
    <t>Satisfactory Performance - The design feature had some changes resulting in cost and/or time increases ranging from 2%-5% of the original cost and/or time. No follow up post-construction contracts were needed to fix design flaws. Premium costs, if any, did not exceed 2% of the original cost. For unforeseen issues, the EOR consistently met and occasionally exceeded expectations for teamwork, responsiveness and clarity which minimized impacts to project cost and time increases.</t>
  </si>
  <si>
    <t>Below Satisfactory Performance - The design feature had many changes resulting in cost and/or time increases exceeding 5% of the original project cost and/or time, or there were premium costs exceeding 2% of the original project cost. No post-construction contracts were needed to fix design flaws. For unforeseen issues, the EOR inconsistently met expectations for teamwork, responsiveness and clarity which failed to minimize project cost and time increases.</t>
  </si>
  <si>
    <t>Unacceptable Performance - The design feature had many changes resulting in cost and/or time increases exceeding 5% of the original project cost and/or time, or there were premium costs exceeding 2% of the original project cost and a post-construction contract was needed to fix design flaws. For unforeseen issues, the EOR consistently failed to meet expectations for teamwork, responsiveness and clarity which failed to minimize project cost and time increases.</t>
  </si>
  <si>
    <t>**{See specific performance measure guidelines within each Evaluation Section}**</t>
  </si>
  <si>
    <t xml:space="preserve">SCORE FOR POST-DESIGN CONSTRUCTABILITY CRITERIA: </t>
  </si>
  <si>
    <t>Sections graded:</t>
  </si>
  <si>
    <t>Total</t>
  </si>
  <si>
    <t>G.</t>
  </si>
  <si>
    <t>F.</t>
  </si>
  <si>
    <t>E.</t>
  </si>
  <si>
    <t>D.</t>
  </si>
  <si>
    <t>Provided the required plan-profile details, cross-sections, intersection layout/details, design standard references, special details, and other required plan components as required to build the project</t>
  </si>
  <si>
    <t>Provided constructible pavement details (cross slope correction, overbuild, feathering details, etc.).</t>
  </si>
  <si>
    <t>Provided roadway plans that addressed utility work. For example, all conflicts with known utilities are addressed, and traffic control plans are compatible with the utility work schedules.</t>
  </si>
  <si>
    <t>Provided roadway plans that addressed the required soil surveys and other geotechnical requirements to build the project.</t>
  </si>
  <si>
    <t>Appropriate pay items were included with adequate quantities to meet the project requirements.</t>
  </si>
  <si>
    <t>Required level of detail for the signing and pavement marking plans was included in the plans.</t>
  </si>
  <si>
    <t>Foundation designs for large sign structures were included with adequate soil boring information and location was selected considering the presence of existing utilities.</t>
  </si>
  <si>
    <t>Provided roadway plans that clearly addressed the required drainage details (identification and adequacy of all required pipe and drainage structure locations, positive drainage provided for each phase of construction, and sufficient R/W is allowed for trenching drainage structures).</t>
  </si>
  <si>
    <t>Existing Drainage patterns were considered in the design and were able to be maintained during construction until the final drainage patterns could be established.</t>
  </si>
  <si>
    <t>Construction conflicts with underground/ overhead utilities were anticipated and addressed.</t>
  </si>
  <si>
    <t>Large or heavy members can be transported without exceeding weight and size limitations of existing roads, bridges or hauling equipment.</t>
  </si>
  <si>
    <t>Critical temporary walls identified and detailed.</t>
  </si>
  <si>
    <t>Effect of construction on nearby structures addressed.</t>
  </si>
  <si>
    <t>Post tensioning and reinforcing details complete.</t>
  </si>
  <si>
    <t>Subsurface features such as rock, old foundations, water table, artesian conditions etc. were considered in the foundation design and were addressed in the plans. Structure foundation can be constructed within Right of Way.</t>
  </si>
  <si>
    <t>Project phasing addresses all significant work items including utility relocation, drainage construction, structures, and intersection construction.</t>
  </si>
  <si>
    <t>Temporary Traffic Control (TTC) signing properly utilized. Temporary pavement and detours are adequate to effectively meet traffic needs. Lane closure restrictions were identified and reflected the traffic volumes experienced during construction.</t>
  </si>
  <si>
    <t>Work zones widths were adequate to meet the needs of construction equipment including swing radii, and ingress and egress. Drop-offs due to construction operations were considered and protection needs were addressed including attenuation if necessary.</t>
  </si>
  <si>
    <t>Intersection traffic control needs were addressed including any necessary temporary devices. Adequate turn lanes were provided to avoid traffic backups of through lanes.</t>
  </si>
  <si>
    <t>Pedestrian, bicycle, ADA needs were considered and addressed in the TTC plans.</t>
  </si>
  <si>
    <t>Pole locations selected with consideration given to the location of existing utilities, drainage structures and other project features.</t>
  </si>
  <si>
    <t>Foundation design provided was consistent with existing soil conditions.</t>
  </si>
  <si>
    <t>All permit requirements were properly addressed in the contract documents.</t>
  </si>
  <si>
    <t>Permit requirements were doable and constructible.</t>
  </si>
  <si>
    <t>Appropriate pay items were included with adequate quantities to meet the project permit requirements.</t>
  </si>
  <si>
    <t>The plans were properly supported and complimented by the specifications and were not in conflict.</t>
  </si>
  <si>
    <t>Individual Plan Components were consistent with one another and were not in conflict.</t>
  </si>
  <si>
    <t>Appropriate pay items were included with adequate quantities to meet the project
requirements.</t>
  </si>
  <si>
    <t>Communicated and coordinated with all Department offices, Local Agencies, and Utilities during design to meet the project requirements.</t>
  </si>
  <si>
    <t>Local maintaining office requirements were addressed and included in the design.</t>
  </si>
  <si>
    <r>
      <rPr>
        <b/>
        <sz val="10"/>
        <rFont val="Arial"/>
        <family val="2"/>
      </rPr>
      <t>EXPECTATION:</t>
    </r>
    <r>
      <rPr>
        <sz val="10"/>
        <rFont val="Arial"/>
        <family val="2"/>
      </rPr>
      <t xml:space="preserve">
Effectively and proactively control the contract. Successfully meet the scope and objectives of the project. Properly supervise staff and sub-consultants and effectively manage resources. Minimize the unnecessary involvement of the Department. Provide necessary project information in a timely manner. Effectively track, monitor and document actions taken during post-design activities. Effectively communicate with the Department's construction support personnel during construction activities. Resolve issues arising during construction in a timely manner, including shop drawing reviews, Requests for Information (RFIs), and potential Errors and Omissions.</t>
    </r>
  </si>
  <si>
    <r>
      <t xml:space="preserve">Post-Design Management Activities  </t>
    </r>
    <r>
      <rPr>
        <b/>
        <i/>
        <sz val="12"/>
        <color rgb="FFC00000"/>
        <rFont val="Arial"/>
        <family val="2"/>
      </rPr>
      <t>(Weight = 65%)</t>
    </r>
  </si>
  <si>
    <r>
      <t xml:space="preserve">Design Consultant Responsiveness  </t>
    </r>
    <r>
      <rPr>
        <b/>
        <i/>
        <sz val="12"/>
        <color rgb="FFC00000"/>
        <rFont val="Arial"/>
        <family val="2"/>
      </rPr>
      <t>(Weight = 35%)</t>
    </r>
  </si>
  <si>
    <r>
      <t>Overall Coordination of Contract Documents</t>
    </r>
    <r>
      <rPr>
        <b/>
        <i/>
        <sz val="12"/>
        <color rgb="FFC00000"/>
        <rFont val="Arial"/>
        <family val="2"/>
      </rPr>
      <t xml:space="preserve">  (Weight = 16%)</t>
    </r>
  </si>
  <si>
    <r>
      <t xml:space="preserve">Conformance to Permit Requirements   </t>
    </r>
    <r>
      <rPr>
        <b/>
        <i/>
        <sz val="12"/>
        <color rgb="FFC00000"/>
        <rFont val="Arial"/>
        <family val="2"/>
      </rPr>
      <t>(Weight = 12%)</t>
    </r>
  </si>
  <si>
    <r>
      <t xml:space="preserve">Signals and Lighting   </t>
    </r>
    <r>
      <rPr>
        <b/>
        <i/>
        <sz val="12"/>
        <color rgb="FFC00000"/>
        <rFont val="Arial"/>
        <family val="2"/>
      </rPr>
      <t>(Weight = 12%)</t>
    </r>
  </si>
  <si>
    <r>
      <t xml:space="preserve">Temporary Traffic Control   </t>
    </r>
    <r>
      <rPr>
        <b/>
        <i/>
        <sz val="12"/>
        <color rgb="FFC00000"/>
        <rFont val="Arial"/>
        <family val="2"/>
      </rPr>
      <t>(Weight = 14%)</t>
    </r>
  </si>
  <si>
    <r>
      <t xml:space="preserve">Structures   </t>
    </r>
    <r>
      <rPr>
        <b/>
        <i/>
        <sz val="12"/>
        <color rgb="FFC00000"/>
        <rFont val="Arial"/>
        <family val="2"/>
      </rPr>
      <t>(Weight = 12%)</t>
    </r>
  </si>
  <si>
    <r>
      <t xml:space="preserve">Drainage Features   </t>
    </r>
    <r>
      <rPr>
        <b/>
        <i/>
        <sz val="12"/>
        <color rgb="FFC00000"/>
        <rFont val="Arial"/>
        <family val="2"/>
      </rPr>
      <t>(Weight = 12%)</t>
    </r>
  </si>
  <si>
    <r>
      <t xml:space="preserve">Signing and Pavement Marking Features   </t>
    </r>
    <r>
      <rPr>
        <b/>
        <i/>
        <sz val="12"/>
        <color rgb="FFC00000"/>
        <rFont val="Arial"/>
        <family val="2"/>
      </rPr>
      <t>(Weight = 10%)</t>
    </r>
  </si>
  <si>
    <r>
      <t xml:space="preserve">Roadway Design Features  </t>
    </r>
    <r>
      <rPr>
        <b/>
        <i/>
        <sz val="12"/>
        <color rgb="FFC00000"/>
        <rFont val="Arial"/>
        <family val="2"/>
      </rPr>
      <t>(Weight = 12%)</t>
    </r>
  </si>
  <si>
    <t>Total Score:</t>
  </si>
  <si>
    <r>
      <rPr>
        <b/>
        <i/>
        <sz val="11"/>
        <color rgb="FFC00000"/>
        <rFont val="Arial"/>
        <family val="2"/>
      </rPr>
      <t xml:space="preserve">Reminder: </t>
    </r>
    <r>
      <rPr>
        <i/>
        <sz val="11"/>
        <color rgb="FFC00000"/>
        <rFont val="Arial"/>
        <family val="2"/>
      </rPr>
      <t xml:space="preserve">The TOTAL SCORE for POST-DESIGN MANAGEMENT will ONLY be WEIGHTED if BOTH Evaluation Sections are scored. </t>
    </r>
  </si>
  <si>
    <r>
      <rPr>
        <b/>
        <i/>
        <sz val="11"/>
        <color rgb="FFC00000"/>
        <rFont val="Arial"/>
        <family val="2"/>
      </rPr>
      <t>Reminder:</t>
    </r>
    <r>
      <rPr>
        <i/>
        <sz val="11"/>
        <color rgb="FFC00000"/>
        <rFont val="Arial"/>
        <family val="2"/>
      </rPr>
      <t xml:space="preserve"> The TOTAL SCORE for POST-DESIGN CONSTRUCTABILITY will ONLY be WEIGHTED if ALL Evaluation Sections are scored. </t>
    </r>
  </si>
  <si>
    <r>
      <t>For each Evaluation Item below, please rate from 1 to 5 in accordance with the performance rating scale. Ratings in</t>
    </r>
    <r>
      <rPr>
        <b/>
        <i/>
        <sz val="10.6"/>
        <color rgb="FFFF0000"/>
        <rFont val="Arial"/>
        <family val="2"/>
      </rPr>
      <t xml:space="preserve"> ½ point (0.5) increments</t>
    </r>
    <r>
      <rPr>
        <i/>
        <sz val="10.6"/>
        <rFont val="Arial"/>
        <family val="2"/>
      </rPr>
      <t xml:space="preserve"> between 1 and 5 are permitted. </t>
    </r>
    <r>
      <rPr>
        <b/>
        <i/>
        <sz val="10.6"/>
        <rFont val="Arial"/>
        <family val="2"/>
      </rPr>
      <t>Comments are required for all rating scores less than 3 and greater than 4</t>
    </r>
    <r>
      <rPr>
        <i/>
        <sz val="10.6"/>
        <rFont val="Arial"/>
        <family val="2"/>
      </rPr>
      <t xml:space="preserve">, but comments are encouraged for all evaluation items rated. All comments must be aggregated in the "Combined Evaluation Section Comments" field, regardless of the average score for that section. 
</t>
    </r>
    <r>
      <rPr>
        <i/>
        <sz val="10.6"/>
        <color rgb="FFFF0000"/>
        <rFont val="Arial"/>
        <family val="2"/>
      </rPr>
      <t xml:space="preserve">Note: Each Evaluation Section is made up of multiple Evaluation Items which may or may not be applicable for a given review period. The TOTAL SCORE for POST-DESIGN CONSTRUCTABILITY will ONLY be WEIGHTED if ALL Evaluation Sections are scored. The scores will be AVERAGED if there is not at least one Evaluation Item scored in each Evaluation Section. </t>
    </r>
  </si>
  <si>
    <t>Tracked, monitored and responded quickly and efficiently to shop drawing reviews and construction Requests for Information (RFIs).</t>
  </si>
  <si>
    <t>Structural Plans are clear. All details readily constructible with: adequate clearances between existing and new components allowing for construction access, consistent dimensions, and adequate structure vertical clearance over entire travel way.</t>
  </si>
  <si>
    <r>
      <t xml:space="preserve">Effectively and proactively controlled the contract, including submitting properly documented invoices and reports, and prompt execution of task authorizations as applicable; successfully met the scope and objectives of the project. </t>
    </r>
    <r>
      <rPr>
        <sz val="11"/>
        <color rgb="FFFF0000"/>
        <rFont val="Calibri"/>
        <family val="2"/>
      </rPr>
      <t>*REQUIRED*</t>
    </r>
  </si>
  <si>
    <r>
      <t xml:space="preserve">Properly supervised staff and sub-consultants; minimized the unnecessary involvement of the Department; effectively managed resources, including providing appropriate staff. </t>
    </r>
    <r>
      <rPr>
        <sz val="11"/>
        <color rgb="FFFF0000"/>
        <rFont val="Calibri"/>
        <family val="2"/>
      </rPr>
      <t>*REQUIRED*</t>
    </r>
  </si>
  <si>
    <r>
      <t xml:space="preserve">Provided necessary project information in a timely manner; effectively tracked, monitored and documented actions taken during post-design activities; effectively communicated with the Department's construction support personnel during construction activities. </t>
    </r>
    <r>
      <rPr>
        <sz val="11"/>
        <color rgb="FFFF0000"/>
        <rFont val="Calibri"/>
        <family val="2"/>
      </rPr>
      <t>*REQUIRED*</t>
    </r>
  </si>
  <si>
    <t>Outstanding Performance - Consultant consistently exceeded the expectations.</t>
  </si>
  <si>
    <t>Above Satisfactory Performance - Consultant consistently met, often exceeded, expectations.</t>
  </si>
  <si>
    <t>Satisfactory Performance - Consultant consistently met expectations.</t>
  </si>
  <si>
    <t>Below Satisfactory Performance - Consultant inconsistently met expectations.</t>
  </si>
  <si>
    <t>Unacceptable Performance - Consultant consistently failed to meet expectations.</t>
  </si>
  <si>
    <r>
      <rPr>
        <b/>
        <i/>
        <sz val="10.6"/>
        <rFont val="Arial"/>
        <family val="2"/>
      </rPr>
      <t>The CPM and the DPM must coordinate and communicate for this evaluation.</t>
    </r>
    <r>
      <rPr>
        <i/>
        <sz val="10.6"/>
        <rFont val="Arial"/>
        <family val="2"/>
      </rPr>
      <t xml:space="preserve">
For each Evaluation Item below, please rate from 1 to 5 in accordance with the performance rating scale. Ratings in</t>
    </r>
    <r>
      <rPr>
        <b/>
        <i/>
        <sz val="10.6"/>
        <color rgb="FFFF0000"/>
        <rFont val="Arial"/>
        <family val="2"/>
      </rPr>
      <t xml:space="preserve"> ½ point (0.5) increments</t>
    </r>
    <r>
      <rPr>
        <i/>
        <sz val="10.6"/>
        <rFont val="Arial"/>
        <family val="2"/>
      </rPr>
      <t xml:space="preserve"> between 1 and 5 are permitted. </t>
    </r>
    <r>
      <rPr>
        <b/>
        <i/>
        <sz val="10.6"/>
        <rFont val="Arial"/>
        <family val="2"/>
      </rPr>
      <t>Comments are required for all rating scores less than 3 and greater than 4</t>
    </r>
    <r>
      <rPr>
        <i/>
        <sz val="10.6"/>
        <rFont val="Arial"/>
        <family val="2"/>
      </rPr>
      <t xml:space="preserve">, but comments are encouraged for all evaluation items rated. All comments must be aggregated in the "Combined Evaluation Section Comments" field, regardless of the average score for that section. PLEASE NOTE: Evaluators are required to provide a rating for evaluation items A.1, A.2, and A.3.
Each Evaluation Section is made up of multiple Evaluation Items which may or may not be applicable for a given review period. The </t>
    </r>
    <r>
      <rPr>
        <b/>
        <i/>
        <sz val="10.6"/>
        <rFont val="Arial"/>
        <family val="2"/>
      </rPr>
      <t>TOTAL SCORE</t>
    </r>
    <r>
      <rPr>
        <i/>
        <sz val="10.6"/>
        <rFont val="Arial"/>
        <family val="2"/>
      </rPr>
      <t xml:space="preserve"> for POST-DESIGN MANAGEMENT will ONLY be </t>
    </r>
    <r>
      <rPr>
        <b/>
        <i/>
        <sz val="10.6"/>
        <rFont val="Arial"/>
        <family val="2"/>
      </rPr>
      <t>WEIGHTED</t>
    </r>
    <r>
      <rPr>
        <i/>
        <sz val="10.6"/>
        <rFont val="Arial"/>
        <family val="2"/>
      </rPr>
      <t xml:space="preserve"> if BOTH Evaluation Sections are scored. The scores will be </t>
    </r>
    <r>
      <rPr>
        <b/>
        <i/>
        <sz val="10.6"/>
        <rFont val="Arial"/>
        <family val="2"/>
      </rPr>
      <t>AVERAGED</t>
    </r>
    <r>
      <rPr>
        <i/>
        <sz val="10.6"/>
        <rFont val="Arial"/>
        <family val="2"/>
      </rPr>
      <t xml:space="preserve"> if there is not at least one Evaluation Item scored in each Evaluation Section. </t>
    </r>
  </si>
  <si>
    <r>
      <t xml:space="preserve">Scores are </t>
    </r>
    <r>
      <rPr>
        <b/>
        <i/>
        <sz val="10"/>
        <color rgb="FFC00000"/>
        <rFont val="Arial"/>
        <family val="2"/>
      </rPr>
      <t>REQUIRED</t>
    </r>
    <r>
      <rPr>
        <i/>
        <sz val="10"/>
        <color rgb="FFC00000"/>
        <rFont val="Arial"/>
        <family val="2"/>
      </rPr>
      <t xml:space="preserve"> for evaluation items A.1, A.2 and A.3. The </t>
    </r>
    <r>
      <rPr>
        <b/>
        <i/>
        <sz val="10"/>
        <color rgb="FFC00000"/>
        <rFont val="Arial"/>
        <family val="2"/>
      </rPr>
      <t xml:space="preserve">TOTAL WEIGHTED SCORE </t>
    </r>
    <r>
      <rPr>
        <i/>
        <sz val="10"/>
        <color rgb="FFC00000"/>
        <rFont val="Arial"/>
        <family val="2"/>
      </rPr>
      <t>will ONLY be shown once these items are scored.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</si>
</sst>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0.0"/>
    <numFmt numFmtId="166" formatCode="0.000"/>
  </numFmts>
  <fonts count="39" x14ac:knownFonts="1">
    <font>
      <sz val="10"/>
      <name val="Arial"/>
    </font>
    <font>
      <b/>
      <sz val="10"/>
      <name val="Arial"/>
      <family val="2"/>
    </font>
    <font>
      <sz val="10"/>
      <name val="Arial"/>
      <family val="2"/>
    </font>
    <font>
      <b/>
      <sz val="12"/>
      <name val="Arial"/>
      <family val="2"/>
    </font>
    <font>
      <sz val="11"/>
      <name val="Arial"/>
      <family val="2"/>
    </font>
    <font>
      <sz val="8"/>
      <name val="Arial"/>
      <family val="2"/>
    </font>
    <font>
      <sz val="9"/>
      <name val="Arial"/>
      <family val="2"/>
    </font>
    <font>
      <b/>
      <sz val="9"/>
      <name val="Arial"/>
      <family val="2"/>
    </font>
    <font>
      <b/>
      <i/>
      <u/>
      <sz val="9"/>
      <name val="Arial"/>
      <family val="2"/>
    </font>
    <font>
      <i/>
      <sz val="11"/>
      <name val="Arial"/>
      <family val="2"/>
    </font>
    <font>
      <i/>
      <sz val="12"/>
      <name val="Arial"/>
      <family val="2"/>
    </font>
    <font>
      <b/>
      <i/>
      <sz val="11"/>
      <name val="Arial"/>
      <family val="2"/>
    </font>
    <font>
      <b/>
      <i/>
      <sz val="12"/>
      <name val="Arial"/>
      <family val="2"/>
    </font>
    <font>
      <b/>
      <sz val="11"/>
      <name val="Arial"/>
      <family val="2"/>
    </font>
    <font>
      <sz val="6"/>
      <name val="Arial"/>
      <family val="2"/>
    </font>
    <font>
      <b/>
      <sz val="11"/>
      <name val="Calibri"/>
      <family val="2"/>
    </font>
    <font>
      <sz val="11"/>
      <name val="Calibri"/>
      <family val="2"/>
    </font>
    <font>
      <b/>
      <sz val="11"/>
      <color rgb="FF000000"/>
      <name val="Calibri"/>
      <family val="2"/>
    </font>
    <font>
      <sz val="11"/>
      <color rgb="FF000000"/>
      <name val="Calibri"/>
      <family val="2"/>
    </font>
    <font>
      <b/>
      <i/>
      <sz val="14"/>
      <name val="Arial"/>
      <family val="2"/>
    </font>
    <font>
      <b/>
      <sz val="12"/>
      <name val="Calibri"/>
      <family val="2"/>
    </font>
    <font>
      <b/>
      <i/>
      <sz val="11"/>
      <color rgb="FFC00000"/>
      <name val="Arial"/>
      <family val="2"/>
    </font>
    <font>
      <i/>
      <sz val="13"/>
      <color rgb="FFC00000"/>
      <name val="Arial"/>
      <family val="2"/>
    </font>
    <font>
      <u/>
      <sz val="10"/>
      <color theme="10"/>
      <name val="Arial"/>
      <family val="2"/>
    </font>
    <font>
      <i/>
      <u/>
      <sz val="13"/>
      <color theme="10"/>
      <name val="Arial"/>
      <family val="2"/>
    </font>
    <font>
      <u/>
      <sz val="13"/>
      <color theme="10"/>
      <name val="Arial"/>
      <family val="2"/>
    </font>
    <font>
      <sz val="13"/>
      <name val="Arial"/>
      <family val="2"/>
    </font>
    <font>
      <i/>
      <sz val="11"/>
      <color rgb="FFC00000"/>
      <name val="Arial"/>
      <family val="2"/>
    </font>
    <font>
      <b/>
      <i/>
      <sz val="12"/>
      <color rgb="FFC00000"/>
      <name val="Arial"/>
      <family val="2"/>
    </font>
    <font>
      <b/>
      <sz val="11"/>
      <name val="Arial Narrow"/>
      <family val="2"/>
    </font>
    <font>
      <i/>
      <sz val="11.5"/>
      <color rgb="FFC00000"/>
      <name val="Arial"/>
      <family val="2"/>
    </font>
    <font>
      <i/>
      <sz val="10.6"/>
      <name val="Arial"/>
      <family val="2"/>
    </font>
    <font>
      <b/>
      <i/>
      <sz val="10.6"/>
      <color rgb="FFFF0000"/>
      <name val="Arial"/>
      <family val="2"/>
    </font>
    <font>
      <b/>
      <i/>
      <sz val="10.6"/>
      <name val="Arial"/>
      <family val="2"/>
    </font>
    <font>
      <b/>
      <sz val="10"/>
      <color rgb="FFFF0000"/>
      <name val="Arial"/>
      <family val="2"/>
    </font>
    <font>
      <b/>
      <i/>
      <sz val="10"/>
      <color rgb="FFC00000"/>
      <name val="Arial"/>
      <family val="2"/>
    </font>
    <font>
      <i/>
      <sz val="10.6"/>
      <color rgb="FFFF0000"/>
      <name val="Arial"/>
      <family val="2"/>
    </font>
    <font>
      <i/>
      <sz val="10"/>
      <color rgb="FFC00000"/>
      <name val="Arial"/>
      <family val="2"/>
    </font>
    <font>
      <sz val="11"/>
      <color rgb="FFFF0000"/>
      <name val="Calibri"/>
      <family val="2"/>
    </font>
  </fonts>
  <fills count="6">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s>
  <borders count="24">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23" fillId="0" borderId="0" applyNumberFormat="0" applyFill="0" applyBorder="0" applyAlignment="0" applyProtection="0"/>
  </cellStyleXfs>
  <cellXfs count="238">
    <xf numFmtId="0" fontId="0" fillId="0" borderId="0" xfId="0"/>
    <xf numFmtId="0" fontId="3" fillId="0" borderId="0" xfId="0" applyFont="1" applyAlignment="1">
      <alignment horizontal="centerContinuous"/>
    </xf>
    <xf numFmtId="0" fontId="0" fillId="0" borderId="0" xfId="0" applyAlignment="1">
      <alignment horizontal="centerContinuous"/>
    </xf>
    <xf numFmtId="0" fontId="6" fillId="0" borderId="0" xfId="0" applyFont="1" applyAlignment="1">
      <alignment horizontal="centerContinuous"/>
    </xf>
    <xf numFmtId="0" fontId="7" fillId="0" borderId="0" xfId="0" applyFont="1" applyAlignment="1">
      <alignment horizontal="right"/>
    </xf>
    <xf numFmtId="0" fontId="2" fillId="0" borderId="0" xfId="0" applyFont="1" applyAlignment="1">
      <alignment horizontal="center"/>
    </xf>
    <xf numFmtId="0" fontId="6" fillId="0" borderId="0" xfId="0" applyFont="1"/>
    <xf numFmtId="0" fontId="0" fillId="0" borderId="0" xfId="0" applyAlignment="1">
      <alignment horizontal="center"/>
    </xf>
    <xf numFmtId="0" fontId="0" fillId="0" borderId="1" xfId="0" applyBorder="1"/>
    <xf numFmtId="0" fontId="2" fillId="0" borderId="1" xfId="0" applyFont="1" applyBorder="1" applyAlignment="1">
      <alignment horizontal="center"/>
    </xf>
    <xf numFmtId="0" fontId="0" fillId="0" borderId="1" xfId="0" applyBorder="1" applyAlignment="1">
      <alignment horizontal="center"/>
    </xf>
    <xf numFmtId="0" fontId="0" fillId="0" borderId="2" xfId="0" applyBorder="1"/>
    <xf numFmtId="0" fontId="0" fillId="0" borderId="3" xfId="0" applyBorder="1"/>
    <xf numFmtId="0" fontId="8" fillId="0" borderId="1" xfId="0" applyFont="1" applyBorder="1"/>
    <xf numFmtId="0" fontId="0" fillId="0" borderId="4" xfId="0" applyBorder="1"/>
    <xf numFmtId="0" fontId="7" fillId="0" borderId="6" xfId="0" applyFont="1" applyBorder="1" applyAlignment="1">
      <alignment horizontal="left"/>
    </xf>
    <xf numFmtId="0" fontId="2" fillId="0" borderId="2" xfId="0" applyFont="1" applyBorder="1" applyAlignment="1">
      <alignment horizontal="right"/>
    </xf>
    <xf numFmtId="0" fontId="10" fillId="0" borderId="0" xfId="0" applyFont="1" applyAlignment="1">
      <alignment horizontal="center"/>
    </xf>
    <xf numFmtId="0" fontId="0" fillId="0" borderId="1" xfId="0" applyBorder="1" applyAlignment="1">
      <alignment horizontal="right"/>
    </xf>
    <xf numFmtId="0" fontId="1" fillId="0" borderId="1" xfId="0" applyFont="1" applyBorder="1" applyAlignment="1">
      <alignment horizontal="center"/>
    </xf>
    <xf numFmtId="0" fontId="2" fillId="0" borderId="1" xfId="0" applyFont="1" applyBorder="1" applyAlignment="1">
      <alignment horizontal="left"/>
    </xf>
    <xf numFmtId="0" fontId="0" fillId="0" borderId="0" xfId="0" applyAlignment="1">
      <alignment horizontal="left" vertical="center"/>
    </xf>
    <xf numFmtId="0" fontId="10" fillId="0" borderId="0" xfId="0" applyFont="1" applyAlignment="1">
      <alignment horizontal="left"/>
    </xf>
    <xf numFmtId="0" fontId="4" fillId="0" borderId="5" xfId="0" applyFont="1" applyBorder="1" applyAlignment="1">
      <alignment horizontal="center" vertical="center"/>
    </xf>
    <xf numFmtId="165" fontId="0" fillId="0" borderId="0" xfId="0" applyNumberFormat="1" applyAlignment="1">
      <alignment horizontal="center" vertical="center"/>
    </xf>
    <xf numFmtId="0" fontId="2" fillId="0" borderId="0" xfId="0" applyFont="1" applyAlignment="1">
      <alignment horizontal="right"/>
    </xf>
    <xf numFmtId="0" fontId="0" fillId="0" borderId="0" xfId="0" applyAlignment="1">
      <alignment vertical="center"/>
    </xf>
    <xf numFmtId="0" fontId="0" fillId="0" borderId="0" xfId="0" applyAlignment="1">
      <alignment horizontal="left"/>
    </xf>
    <xf numFmtId="0" fontId="14" fillId="0" borderId="0" xfId="0" applyFont="1" applyAlignment="1">
      <alignment horizontal="right"/>
    </xf>
    <xf numFmtId="0" fontId="7" fillId="0" borderId="5" xfId="0" applyFont="1" applyBorder="1" applyAlignment="1">
      <alignment horizontal="left"/>
    </xf>
    <xf numFmtId="0" fontId="8" fillId="0" borderId="1" xfId="0" applyFont="1" applyBorder="1" applyAlignment="1">
      <alignment horizontal="center"/>
    </xf>
    <xf numFmtId="165" fontId="0" fillId="0" borderId="0" xfId="0" applyNumberFormat="1"/>
    <xf numFmtId="0" fontId="4" fillId="0" borderId="6" xfId="0" applyFont="1" applyBorder="1" applyAlignment="1">
      <alignment horizontal="center" vertical="center"/>
    </xf>
    <xf numFmtId="0" fontId="16" fillId="0" borderId="0" xfId="0" applyFont="1" applyAlignment="1">
      <alignment vertical="top" wrapText="1"/>
    </xf>
    <xf numFmtId="0" fontId="16" fillId="0" borderId="0" xfId="0" applyFont="1" applyAlignment="1">
      <alignment horizontal="left" vertical="top" wrapText="1"/>
    </xf>
    <xf numFmtId="0" fontId="16" fillId="0" borderId="2" xfId="0" applyFont="1" applyBorder="1" applyAlignment="1">
      <alignment horizontal="left" vertical="top" wrapText="1"/>
    </xf>
    <xf numFmtId="0" fontId="16" fillId="0" borderId="2" xfId="0" applyFont="1" applyBorder="1" applyAlignment="1">
      <alignment vertical="top" wrapText="1"/>
    </xf>
    <xf numFmtId="165" fontId="13" fillId="4" borderId="11" xfId="0" applyNumberFormat="1" applyFont="1" applyFill="1" applyBorder="1" applyAlignment="1" applyProtection="1">
      <alignment horizontal="center" vertical="center"/>
      <protection locked="0"/>
    </xf>
    <xf numFmtId="0" fontId="19" fillId="2" borderId="7" xfId="0" applyFont="1" applyFill="1" applyBorder="1" applyAlignment="1">
      <alignment horizontal="center"/>
    </xf>
    <xf numFmtId="0" fontId="3" fillId="3" borderId="7" xfId="0" applyFont="1" applyFill="1" applyBorder="1" applyAlignment="1">
      <alignment horizontal="center" vertical="center"/>
    </xf>
    <xf numFmtId="0" fontId="6" fillId="0" borderId="0" xfId="0" applyFont="1" applyAlignment="1">
      <alignment horizontal="center"/>
    </xf>
    <xf numFmtId="0" fontId="14" fillId="0" borderId="0" xfId="0" applyFont="1" applyAlignment="1">
      <alignment horizontal="left"/>
    </xf>
    <xf numFmtId="0" fontId="0" fillId="0" borderId="5" xfId="0" applyBorder="1"/>
    <xf numFmtId="0" fontId="0" fillId="0" borderId="2" xfId="0" applyBorder="1" applyAlignment="1">
      <alignment horizontal="left"/>
    </xf>
    <xf numFmtId="0" fontId="0" fillId="0" borderId="2" xfId="0" applyBorder="1" applyAlignment="1">
      <alignment horizontal="center"/>
    </xf>
    <xf numFmtId="0" fontId="1" fillId="0" borderId="0" xfId="0" applyFont="1"/>
    <xf numFmtId="0" fontId="4" fillId="0" borderId="1" xfId="0" applyFont="1" applyBorder="1" applyAlignment="1">
      <alignment horizontal="center" vertical="center"/>
    </xf>
    <xf numFmtId="164" fontId="0" fillId="0" borderId="0" xfId="0" applyNumberFormat="1" applyAlignment="1">
      <alignment horizontal="left"/>
    </xf>
    <xf numFmtId="164" fontId="0" fillId="0" borderId="2" xfId="0" applyNumberFormat="1" applyBorder="1" applyAlignment="1">
      <alignment horizontal="left"/>
    </xf>
    <xf numFmtId="164" fontId="0" fillId="0" borderId="2" xfId="0" applyNumberFormat="1" applyBorder="1" applyAlignment="1">
      <alignment horizontal="center"/>
    </xf>
    <xf numFmtId="164" fontId="0" fillId="0" borderId="10" xfId="0" applyNumberFormat="1" applyBorder="1" applyAlignment="1">
      <alignment horizontal="left"/>
    </xf>
    <xf numFmtId="0" fontId="4" fillId="0" borderId="5" xfId="0" applyFont="1"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2" xfId="0" applyBorder="1" applyAlignment="1">
      <alignment vertical="top" wrapText="1"/>
    </xf>
    <xf numFmtId="0" fontId="0" fillId="0" borderId="10" xfId="0" applyBorder="1" applyAlignment="1">
      <alignment vertical="top" wrapText="1"/>
    </xf>
    <xf numFmtId="0" fontId="0" fillId="0" borderId="0" xfId="0" applyAlignment="1">
      <alignment horizontal="left" vertical="top" wrapText="1"/>
    </xf>
    <xf numFmtId="0" fontId="0" fillId="0" borderId="1" xfId="0" applyBorder="1" applyAlignment="1">
      <alignment horizontal="left" vertical="top"/>
    </xf>
    <xf numFmtId="0" fontId="4" fillId="0" borderId="0" xfId="0" applyFont="1" applyAlignment="1">
      <alignment horizontal="center" vertical="top" wrapText="1"/>
    </xf>
    <xf numFmtId="165" fontId="4" fillId="0" borderId="0" xfId="0" applyNumberFormat="1" applyFont="1" applyAlignment="1">
      <alignment horizontal="center" vertical="center"/>
    </xf>
    <xf numFmtId="0" fontId="12" fillId="0" borderId="0" xfId="0" applyFont="1" applyAlignment="1">
      <alignment horizontal="center"/>
    </xf>
    <xf numFmtId="0" fontId="2" fillId="0" borderId="0" xfId="0" applyFont="1"/>
    <xf numFmtId="0" fontId="4" fillId="0" borderId="0" xfId="0" applyFont="1"/>
    <xf numFmtId="0" fontId="4" fillId="0" borderId="0" xfId="0" applyFont="1" applyAlignment="1">
      <alignment horizontal="left"/>
    </xf>
    <xf numFmtId="0" fontId="4" fillId="0" borderId="0" xfId="0" applyFont="1" applyAlignment="1">
      <alignment horizontal="center"/>
    </xf>
    <xf numFmtId="0" fontId="5" fillId="0" borderId="0" xfId="0" applyFont="1" applyAlignment="1">
      <alignment horizontal="center"/>
    </xf>
    <xf numFmtId="2" fontId="0" fillId="0" borderId="0" xfId="0" applyNumberFormat="1"/>
    <xf numFmtId="2" fontId="0" fillId="0" borderId="0" xfId="0" applyNumberFormat="1" applyAlignment="1">
      <alignment vertical="center"/>
    </xf>
    <xf numFmtId="0" fontId="0" fillId="0" borderId="0" xfId="0" applyAlignment="1">
      <alignment vertical="top" wrapText="1"/>
    </xf>
    <xf numFmtId="0" fontId="22" fillId="0" borderId="0" xfId="0" applyFont="1" applyAlignment="1">
      <alignment vertical="top" wrapText="1"/>
    </xf>
    <xf numFmtId="0" fontId="22" fillId="0" borderId="0" xfId="0" applyFont="1" applyAlignment="1">
      <alignment vertical="top"/>
    </xf>
    <xf numFmtId="0" fontId="24" fillId="0" borderId="0" xfId="2" applyFont="1" applyBorder="1" applyAlignment="1">
      <alignment vertical="top"/>
    </xf>
    <xf numFmtId="0" fontId="23" fillId="0" borderId="0" xfId="2" applyBorder="1" applyAlignment="1">
      <alignment vertical="top"/>
    </xf>
    <xf numFmtId="0" fontId="0" fillId="0" borderId="16" xfId="0" applyBorder="1" applyAlignment="1">
      <alignment horizontal="center"/>
    </xf>
    <xf numFmtId="0" fontId="0" fillId="0" borderId="1" xfId="0" applyBorder="1" applyAlignment="1">
      <alignment horizontal="left"/>
    </xf>
    <xf numFmtId="0" fontId="0" fillId="0" borderId="4" xfId="0" applyBorder="1" applyAlignment="1">
      <alignment horizontal="center"/>
    </xf>
    <xf numFmtId="1" fontId="13" fillId="0" borderId="3" xfId="0" applyNumberFormat="1" applyFont="1" applyBorder="1" applyAlignment="1">
      <alignment horizontal="center"/>
    </xf>
    <xf numFmtId="1" fontId="13" fillId="0" borderId="5" xfId="0" applyNumberFormat="1" applyFont="1" applyBorder="1" applyAlignment="1">
      <alignment horizontal="center"/>
    </xf>
    <xf numFmtId="1" fontId="13" fillId="0" borderId="6" xfId="0" applyNumberFormat="1" applyFont="1" applyBorder="1" applyAlignment="1">
      <alignment horizontal="center"/>
    </xf>
    <xf numFmtId="0" fontId="26" fillId="0" borderId="0" xfId="0" applyFont="1"/>
    <xf numFmtId="0" fontId="9" fillId="0" borderId="1" xfId="0" applyFont="1" applyBorder="1" applyAlignment="1">
      <alignment vertical="top" wrapText="1"/>
    </xf>
    <xf numFmtId="165" fontId="29" fillId="5" borderId="11" xfId="0" applyNumberFormat="1" applyFont="1" applyFill="1" applyBorder="1" applyAlignment="1" applyProtection="1">
      <alignment horizontal="center" vertical="center"/>
      <protection hidden="1"/>
    </xf>
    <xf numFmtId="166" fontId="0" fillId="0" borderId="0" xfId="0" applyNumberFormat="1" applyAlignment="1">
      <alignment vertical="center"/>
    </xf>
    <xf numFmtId="166" fontId="0" fillId="0" borderId="0" xfId="0" applyNumberFormat="1"/>
    <xf numFmtId="0" fontId="1" fillId="0" borderId="0" xfId="0" applyFont="1" applyAlignment="1">
      <alignment horizontal="left" vertical="center"/>
    </xf>
    <xf numFmtId="0" fontId="13" fillId="0" borderId="5" xfId="0" applyFont="1" applyBorder="1" applyAlignment="1">
      <alignment horizontal="center" vertical="center"/>
    </xf>
    <xf numFmtId="0" fontId="15" fillId="0" borderId="0" xfId="0" applyFont="1" applyAlignment="1">
      <alignment horizontal="left" vertical="top" wrapText="1"/>
    </xf>
    <xf numFmtId="0" fontId="13" fillId="0" borderId="0" xfId="0" applyFont="1" applyAlignment="1">
      <alignment horizontal="right"/>
    </xf>
    <xf numFmtId="0" fontId="15" fillId="0" borderId="20" xfId="0" applyFont="1" applyBorder="1" applyAlignment="1">
      <alignment horizontal="center" vertical="center" wrapText="1"/>
    </xf>
    <xf numFmtId="0" fontId="11" fillId="0" borderId="0" xfId="0" applyFont="1" applyAlignment="1">
      <alignment horizontal="left"/>
    </xf>
    <xf numFmtId="0" fontId="11" fillId="0" borderId="0" xfId="0" applyFont="1" applyAlignment="1">
      <alignment vertical="top"/>
    </xf>
    <xf numFmtId="0" fontId="20" fillId="0" borderId="11" xfId="0" applyFont="1" applyBorder="1" applyAlignment="1">
      <alignment horizontal="center" wrapText="1"/>
    </xf>
    <xf numFmtId="0" fontId="13" fillId="0" borderId="4" xfId="0" applyFont="1" applyBorder="1" applyAlignment="1">
      <alignment vertical="top" wrapText="1"/>
    </xf>
    <xf numFmtId="0" fontId="4" fillId="0" borderId="0" xfId="0" applyFont="1" applyAlignment="1">
      <alignment horizontal="center" vertical="center"/>
    </xf>
    <xf numFmtId="0" fontId="0" fillId="0" borderId="1" xfId="0" applyBorder="1" applyAlignment="1">
      <alignment horizontal="left" vertical="center"/>
    </xf>
    <xf numFmtId="1" fontId="13" fillId="0" borderId="3" xfId="0" applyNumberFormat="1" applyFont="1" applyBorder="1" applyAlignment="1">
      <alignment horizontal="center" vertical="top"/>
    </xf>
    <xf numFmtId="1" fontId="13" fillId="0" borderId="5" xfId="0" applyNumberFormat="1" applyFont="1" applyBorder="1" applyAlignment="1">
      <alignment horizontal="center" vertical="top"/>
    </xf>
    <xf numFmtId="1" fontId="13" fillId="0" borderId="6" xfId="0" applyNumberFormat="1" applyFont="1" applyBorder="1" applyAlignment="1">
      <alignment horizontal="center" vertical="top"/>
    </xf>
    <xf numFmtId="0" fontId="2" fillId="0" borderId="0" xfId="0" applyFont="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27" fillId="0" borderId="0" xfId="0" applyFont="1" applyAlignment="1">
      <alignment vertical="top" wrapText="1"/>
    </xf>
    <xf numFmtId="0" fontId="13" fillId="5" borderId="8" xfId="0" applyFont="1" applyFill="1" applyBorder="1" applyAlignment="1">
      <alignment horizontal="right" vertical="center"/>
    </xf>
    <xf numFmtId="0" fontId="13" fillId="5" borderId="8" xfId="0" applyFont="1" applyFill="1" applyBorder="1" applyAlignment="1">
      <alignment vertical="center"/>
    </xf>
    <xf numFmtId="0" fontId="5" fillId="0" borderId="0" xfId="0" applyFont="1" applyAlignment="1">
      <alignment horizontal="center"/>
    </xf>
    <xf numFmtId="0" fontId="4" fillId="0" borderId="0" xfId="0" applyFont="1" applyAlignment="1">
      <alignment horizontal="left"/>
    </xf>
    <xf numFmtId="0" fontId="9" fillId="0" borderId="0" xfId="0" applyFont="1" applyAlignment="1">
      <alignment horizontal="left" vertical="top" wrapText="1"/>
    </xf>
    <xf numFmtId="0" fontId="0" fillId="4" borderId="3"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27" fillId="0" borderId="0" xfId="0" applyFont="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34" fillId="0" borderId="18" xfId="0" applyFont="1" applyBorder="1" applyAlignment="1">
      <alignment horizontal="center" vertical="top" wrapText="1"/>
    </xf>
    <xf numFmtId="164" fontId="0" fillId="4" borderId="12" xfId="0" applyNumberFormat="1" applyFill="1" applyBorder="1" applyAlignment="1" applyProtection="1">
      <alignment horizontal="left"/>
      <protection locked="0"/>
    </xf>
    <xf numFmtId="164" fontId="0" fillId="4" borderId="13" xfId="0" applyNumberFormat="1" applyFill="1" applyBorder="1" applyAlignment="1" applyProtection="1">
      <alignment horizontal="left"/>
      <protection locked="0"/>
    </xf>
    <xf numFmtId="0" fontId="21" fillId="0" borderId="2" xfId="0" applyFont="1" applyBorder="1" applyAlignment="1">
      <alignment horizontal="center"/>
    </xf>
    <xf numFmtId="165" fontId="1" fillId="2" borderId="17" xfId="0" applyNumberFormat="1" applyFont="1" applyFill="1" applyBorder="1" applyAlignment="1" applyProtection="1">
      <alignment horizontal="center" vertical="center"/>
      <protection hidden="1"/>
    </xf>
    <xf numFmtId="165" fontId="1" fillId="2" borderId="18" xfId="0" applyNumberFormat="1" applyFont="1" applyFill="1" applyBorder="1" applyAlignment="1" applyProtection="1">
      <alignment horizontal="center" vertical="center"/>
      <protection hidden="1"/>
    </xf>
    <xf numFmtId="165" fontId="1" fillId="2" borderId="19" xfId="0" applyNumberFormat="1" applyFont="1" applyFill="1" applyBorder="1" applyAlignment="1" applyProtection="1">
      <alignment horizontal="center" vertical="center"/>
      <protection hidden="1"/>
    </xf>
    <xf numFmtId="165" fontId="1" fillId="2" borderId="3" xfId="0" applyNumberFormat="1" applyFont="1" applyFill="1" applyBorder="1" applyAlignment="1" applyProtection="1">
      <alignment horizontal="center" vertical="center"/>
      <protection hidden="1"/>
    </xf>
    <xf numFmtId="165" fontId="1" fillId="2" borderId="1" xfId="0" applyNumberFormat="1" applyFont="1" applyFill="1" applyBorder="1" applyAlignment="1" applyProtection="1">
      <alignment horizontal="center" vertical="center"/>
      <protection hidden="1"/>
    </xf>
    <xf numFmtId="165" fontId="1" fillId="2" borderId="4" xfId="0" applyNumberFormat="1" applyFont="1" applyFill="1" applyBorder="1" applyAlignment="1" applyProtection="1">
      <alignment horizontal="center" vertical="center"/>
      <protection hidden="1"/>
    </xf>
    <xf numFmtId="165" fontId="1" fillId="2" borderId="5" xfId="0" applyNumberFormat="1" applyFont="1" applyFill="1" applyBorder="1" applyAlignment="1" applyProtection="1">
      <alignment horizontal="center" vertical="center"/>
      <protection hidden="1"/>
    </xf>
    <xf numFmtId="165" fontId="1" fillId="2" borderId="0" xfId="0" applyNumberFormat="1" applyFont="1" applyFill="1" applyAlignment="1" applyProtection="1">
      <alignment horizontal="center" vertical="center"/>
      <protection hidden="1"/>
    </xf>
    <xf numFmtId="165" fontId="1" fillId="2" borderId="16" xfId="0" applyNumberFormat="1" applyFont="1" applyFill="1" applyBorder="1" applyAlignment="1" applyProtection="1">
      <alignment horizontal="center" vertical="center"/>
      <protection hidden="1"/>
    </xf>
    <xf numFmtId="165" fontId="1" fillId="2" borderId="6" xfId="0" applyNumberFormat="1" applyFont="1" applyFill="1" applyBorder="1" applyAlignment="1" applyProtection="1">
      <alignment horizontal="center" vertical="center"/>
      <protection hidden="1"/>
    </xf>
    <xf numFmtId="165" fontId="1" fillId="2" borderId="2" xfId="0" applyNumberFormat="1" applyFont="1" applyFill="1" applyBorder="1" applyAlignment="1" applyProtection="1">
      <alignment horizontal="center" vertical="center"/>
      <protection hidden="1"/>
    </xf>
    <xf numFmtId="165" fontId="1" fillId="2" borderId="10" xfId="0" applyNumberFormat="1" applyFont="1" applyFill="1" applyBorder="1" applyAlignment="1" applyProtection="1">
      <alignment horizontal="center" vertical="center"/>
      <protection hidden="1"/>
    </xf>
    <xf numFmtId="0" fontId="22" fillId="0" borderId="3" xfId="0" applyFont="1" applyBorder="1" applyAlignment="1">
      <alignment vertical="top" wrapText="1"/>
    </xf>
    <xf numFmtId="0" fontId="22" fillId="0" borderId="1" xfId="0" applyFont="1" applyBorder="1" applyAlignment="1">
      <alignment vertical="top" wrapText="1"/>
    </xf>
    <xf numFmtId="0" fontId="22" fillId="0" borderId="4" xfId="0" applyFont="1" applyBorder="1" applyAlignment="1">
      <alignment vertical="top" wrapText="1"/>
    </xf>
    <xf numFmtId="0" fontId="25" fillId="0" borderId="6" xfId="2" applyFont="1" applyBorder="1" applyAlignment="1" applyProtection="1">
      <alignment horizontal="center" vertical="top"/>
      <protection locked="0"/>
    </xf>
    <xf numFmtId="0" fontId="25" fillId="0" borderId="2" xfId="2" applyFont="1" applyBorder="1" applyAlignment="1" applyProtection="1">
      <alignment horizontal="center" vertical="top"/>
      <protection locked="0"/>
    </xf>
    <xf numFmtId="0" fontId="25" fillId="0" borderId="10" xfId="2" applyFont="1" applyBorder="1" applyAlignment="1" applyProtection="1">
      <alignment horizontal="center" vertical="top"/>
      <protection locked="0"/>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16"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10" xfId="0" applyFont="1" applyBorder="1" applyAlignment="1">
      <alignment horizontal="center" vertical="center" wrapText="1"/>
    </xf>
    <xf numFmtId="0" fontId="0" fillId="4" borderId="14" xfId="0" applyFill="1" applyBorder="1" applyAlignment="1" applyProtection="1">
      <alignment horizontal="left"/>
      <protection locked="0"/>
    </xf>
    <xf numFmtId="0" fontId="0" fillId="4" borderId="12" xfId="0" applyFill="1" applyBorder="1" applyAlignment="1" applyProtection="1">
      <alignment horizontal="left"/>
      <protection locked="0"/>
    </xf>
    <xf numFmtId="0" fontId="0" fillId="4" borderId="13" xfId="0" applyFill="1" applyBorder="1" applyAlignment="1" applyProtection="1">
      <alignment horizontal="left"/>
      <protection locked="0"/>
    </xf>
    <xf numFmtId="0" fontId="5" fillId="0" borderId="2" xfId="0" applyFont="1" applyBorder="1" applyAlignment="1">
      <alignment horizontal="right"/>
    </xf>
    <xf numFmtId="0" fontId="8" fillId="0" borderId="1" xfId="0" applyFont="1" applyBorder="1" applyAlignment="1">
      <alignment horizontal="center"/>
    </xf>
    <xf numFmtId="0" fontId="7" fillId="0" borderId="5" xfId="0" applyFont="1" applyBorder="1" applyAlignment="1">
      <alignment horizontal="left"/>
    </xf>
    <xf numFmtId="0" fontId="0" fillId="0" borderId="0" xfId="0"/>
    <xf numFmtId="0" fontId="0" fillId="4" borderId="14" xfId="0" applyFill="1" applyBorder="1" applyAlignment="1" applyProtection="1">
      <alignment horizontal="left" wrapText="1"/>
      <protection locked="0"/>
    </xf>
    <xf numFmtId="164" fontId="0" fillId="4" borderId="14" xfId="0" applyNumberFormat="1" applyFill="1" applyBorder="1" applyAlignment="1" applyProtection="1">
      <alignment horizontal="left"/>
      <protection locked="0"/>
    </xf>
    <xf numFmtId="164" fontId="0" fillId="4" borderId="15" xfId="0" applyNumberFormat="1" applyFill="1" applyBorder="1" applyAlignment="1" applyProtection="1">
      <alignment horizontal="left"/>
      <protection locked="0"/>
    </xf>
    <xf numFmtId="0" fontId="1" fillId="4" borderId="14" xfId="0" applyFont="1" applyFill="1" applyBorder="1" applyAlignment="1" applyProtection="1">
      <alignment horizontal="left"/>
      <protection locked="0"/>
    </xf>
    <xf numFmtId="0" fontId="1" fillId="4" borderId="12" xfId="0" applyFont="1" applyFill="1" applyBorder="1" applyAlignment="1" applyProtection="1">
      <alignment horizontal="left"/>
      <protection locked="0"/>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 fillId="0" borderId="7"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0" fillId="4" borderId="14" xfId="0" applyFill="1" applyBorder="1" applyAlignment="1" applyProtection="1">
      <alignment horizontal="center"/>
      <protection locked="0"/>
    </xf>
    <xf numFmtId="0" fontId="0" fillId="0" borderId="0" xfId="0" applyAlignment="1">
      <alignment horizontal="left"/>
    </xf>
    <xf numFmtId="0" fontId="19" fillId="2" borderId="8" xfId="0" applyFont="1" applyFill="1" applyBorder="1" applyAlignment="1">
      <alignment horizontal="center"/>
    </xf>
    <xf numFmtId="0" fontId="19" fillId="2" borderId="9" xfId="0" applyFont="1" applyFill="1" applyBorder="1" applyAlignment="1">
      <alignment horizontal="center"/>
    </xf>
    <xf numFmtId="0" fontId="0" fillId="4" borderId="7" xfId="0" applyFill="1" applyBorder="1" applyAlignment="1" applyProtection="1">
      <alignment horizontal="center" vertical="top" wrapText="1"/>
      <protection locked="0"/>
    </xf>
    <xf numFmtId="0" fontId="0" fillId="4" borderId="8" xfId="0" applyFill="1" applyBorder="1" applyAlignment="1" applyProtection="1">
      <alignment horizontal="center" vertical="top" wrapText="1"/>
      <protection locked="0"/>
    </xf>
    <xf numFmtId="0" fontId="0" fillId="4" borderId="9" xfId="0" applyFill="1" applyBorder="1" applyAlignment="1" applyProtection="1">
      <alignment horizontal="center" vertical="top" wrapText="1"/>
      <protection locked="0"/>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0" fillId="4" borderId="6" xfId="0" applyFill="1" applyBorder="1" applyAlignment="1" applyProtection="1">
      <alignment horizontal="center" vertical="top" wrapText="1"/>
      <protection locked="0"/>
    </xf>
    <xf numFmtId="0" fontId="0" fillId="4" borderId="2" xfId="0" applyFill="1" applyBorder="1" applyAlignment="1" applyProtection="1">
      <alignment horizontal="center" vertical="top" wrapText="1"/>
      <protection locked="0"/>
    </xf>
    <xf numFmtId="0" fontId="0" fillId="4" borderId="10" xfId="0" applyFill="1" applyBorder="1" applyAlignment="1" applyProtection="1">
      <alignment horizontal="center" vertical="top" wrapText="1"/>
      <protection locked="0"/>
    </xf>
    <xf numFmtId="0" fontId="13" fillId="0" borderId="4" xfId="0" applyFont="1" applyBorder="1" applyAlignment="1">
      <alignment horizontal="left" vertical="top" wrapText="1"/>
    </xf>
    <xf numFmtId="0" fontId="16" fillId="0" borderId="22" xfId="0" applyFont="1" applyBorder="1" applyAlignment="1">
      <alignment horizontal="left" vertical="top" wrapText="1"/>
    </xf>
    <xf numFmtId="0" fontId="15" fillId="0" borderId="22" xfId="0" applyFont="1" applyBorder="1" applyAlignment="1">
      <alignment horizontal="left" vertical="top" wrapText="1"/>
    </xf>
    <xf numFmtId="0" fontId="15" fillId="0" borderId="23" xfId="0" applyFont="1" applyBorder="1" applyAlignment="1">
      <alignment horizontal="left" vertical="top" wrapText="1"/>
    </xf>
    <xf numFmtId="0" fontId="13" fillId="0" borderId="5" xfId="0" applyFont="1" applyBorder="1" applyAlignment="1">
      <alignment horizontal="center" vertical="center"/>
    </xf>
    <xf numFmtId="0" fontId="13" fillId="0" borderId="16" xfId="0" applyFont="1" applyBorder="1" applyAlignment="1">
      <alignment horizontal="center" vertical="center"/>
    </xf>
    <xf numFmtId="0" fontId="31" fillId="0" borderId="3" xfId="0" applyFont="1" applyBorder="1" applyAlignment="1">
      <alignment horizontal="left" vertical="top" wrapText="1"/>
    </xf>
    <xf numFmtId="0" fontId="31" fillId="0" borderId="1" xfId="0" applyFont="1" applyBorder="1" applyAlignment="1">
      <alignment horizontal="left" vertical="top" wrapText="1"/>
    </xf>
    <xf numFmtId="0" fontId="31" fillId="0" borderId="4" xfId="0" applyFont="1" applyBorder="1" applyAlignment="1">
      <alignment horizontal="left" vertical="top" wrapText="1"/>
    </xf>
    <xf numFmtId="0" fontId="31" fillId="0" borderId="5" xfId="0" applyFont="1" applyBorder="1" applyAlignment="1">
      <alignment horizontal="left" vertical="top" wrapText="1"/>
    </xf>
    <xf numFmtId="0" fontId="31" fillId="0" borderId="0" xfId="0" applyFont="1" applyAlignment="1">
      <alignment horizontal="left" vertical="top" wrapText="1"/>
    </xf>
    <xf numFmtId="0" fontId="31" fillId="0" borderId="16" xfId="0" applyFont="1" applyBorder="1" applyAlignment="1">
      <alignment horizontal="left" vertical="top" wrapText="1"/>
    </xf>
    <xf numFmtId="0" fontId="31" fillId="0" borderId="6" xfId="0" applyFont="1" applyBorder="1" applyAlignment="1">
      <alignment horizontal="left" vertical="top" wrapText="1"/>
    </xf>
    <xf numFmtId="0" fontId="31" fillId="0" borderId="2" xfId="0" applyFont="1" applyBorder="1" applyAlignment="1">
      <alignment horizontal="left" vertical="top" wrapText="1"/>
    </xf>
    <xf numFmtId="0" fontId="31" fillId="0" borderId="10" xfId="0" applyFont="1" applyBorder="1" applyAlignment="1">
      <alignment horizontal="left" vertical="top" wrapText="1"/>
    </xf>
    <xf numFmtId="0" fontId="13" fillId="0" borderId="1" xfId="0" applyFont="1" applyBorder="1" applyAlignment="1">
      <alignment horizontal="left"/>
    </xf>
    <xf numFmtId="0" fontId="13" fillId="0" borderId="4" xfId="0" applyFont="1" applyBorder="1" applyAlignment="1">
      <alignment horizontal="left"/>
    </xf>
    <xf numFmtId="0" fontId="13" fillId="0" borderId="0" xfId="0" applyFont="1" applyAlignment="1">
      <alignment horizontal="left"/>
    </xf>
    <xf numFmtId="0" fontId="13" fillId="0" borderId="16" xfId="0" applyFont="1" applyBorder="1" applyAlignment="1">
      <alignment horizontal="left"/>
    </xf>
    <xf numFmtId="0" fontId="13" fillId="0" borderId="2" xfId="0" applyFont="1" applyBorder="1" applyAlignment="1">
      <alignment horizontal="left"/>
    </xf>
    <xf numFmtId="0" fontId="13" fillId="0" borderId="10" xfId="0" applyFont="1" applyBorder="1" applyAlignment="1">
      <alignment horizontal="left"/>
    </xf>
    <xf numFmtId="0" fontId="18" fillId="0" borderId="21"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34" fillId="0" borderId="16" xfId="0" applyFont="1" applyBorder="1" applyAlignment="1">
      <alignment horizontal="center" vertical="top" wrapText="1"/>
    </xf>
    <xf numFmtId="0" fontId="34" fillId="0" borderId="17" xfId="0" applyFont="1" applyBorder="1" applyAlignment="1">
      <alignment horizontal="center" vertical="top" wrapText="1"/>
    </xf>
    <xf numFmtId="0" fontId="34" fillId="0" borderId="10" xfId="0" applyFont="1" applyBorder="1" applyAlignment="1">
      <alignment horizontal="center" vertical="top" wrapText="1"/>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35" fillId="5" borderId="8" xfId="0" applyFont="1" applyFill="1" applyBorder="1" applyAlignment="1">
      <alignment horizontal="center" vertical="center"/>
    </xf>
    <xf numFmtId="0" fontId="16" fillId="0" borderId="21"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3" fillId="0" borderId="0" xfId="0" applyFont="1" applyAlignment="1">
      <alignment horizontal="left" vertical="top" wrapText="1"/>
    </xf>
    <xf numFmtId="0" fontId="13" fillId="0" borderId="16" xfId="0" applyFont="1" applyBorder="1" applyAlignment="1">
      <alignment horizontal="left" vertical="top" wrapText="1"/>
    </xf>
    <xf numFmtId="0" fontId="13" fillId="0" borderId="2" xfId="0" applyFont="1" applyBorder="1" applyAlignment="1">
      <alignment horizontal="left" vertical="top" wrapText="1"/>
    </xf>
    <xf numFmtId="0" fontId="13" fillId="0" borderId="10" xfId="0" applyFont="1" applyBorder="1" applyAlignment="1">
      <alignment horizontal="left" vertical="top" wrapText="1"/>
    </xf>
    <xf numFmtId="165" fontId="35" fillId="2" borderId="3" xfId="0" applyNumberFormat="1" applyFont="1" applyFill="1" applyBorder="1" applyAlignment="1" applyProtection="1">
      <alignment horizontal="right" vertical="center"/>
      <protection hidden="1"/>
    </xf>
    <xf numFmtId="165" fontId="35" fillId="2" borderId="5" xfId="0" applyNumberFormat="1" applyFont="1" applyFill="1" applyBorder="1" applyAlignment="1" applyProtection="1">
      <alignment horizontal="right" vertical="center"/>
      <protection hidden="1"/>
    </xf>
    <xf numFmtId="165" fontId="35" fillId="2" borderId="6" xfId="0" applyNumberFormat="1" applyFont="1" applyFill="1" applyBorder="1" applyAlignment="1" applyProtection="1">
      <alignment horizontal="right" vertical="center"/>
      <protection hidden="1"/>
    </xf>
    <xf numFmtId="165" fontId="1" fillId="2" borderId="1" xfId="0" applyNumberFormat="1" applyFont="1" applyFill="1" applyBorder="1" applyAlignment="1" applyProtection="1">
      <alignment horizontal="left" vertical="center"/>
      <protection hidden="1"/>
    </xf>
    <xf numFmtId="165" fontId="1" fillId="2" borderId="4" xfId="0" applyNumberFormat="1" applyFont="1" applyFill="1" applyBorder="1" applyAlignment="1" applyProtection="1">
      <alignment horizontal="left" vertical="center"/>
      <protection hidden="1"/>
    </xf>
    <xf numFmtId="165" fontId="1" fillId="2" borderId="0" xfId="0" applyNumberFormat="1" applyFont="1" applyFill="1" applyAlignment="1" applyProtection="1">
      <alignment horizontal="left" vertical="center"/>
      <protection hidden="1"/>
    </xf>
    <xf numFmtId="165" fontId="1" fillId="2" borderId="16" xfId="0" applyNumberFormat="1" applyFont="1" applyFill="1" applyBorder="1" applyAlignment="1" applyProtection="1">
      <alignment horizontal="left" vertical="center"/>
      <protection hidden="1"/>
    </xf>
    <xf numFmtId="165" fontId="1" fillId="2" borderId="2" xfId="0" applyNumberFormat="1" applyFont="1" applyFill="1" applyBorder="1" applyAlignment="1" applyProtection="1">
      <alignment horizontal="left" vertical="center"/>
      <protection hidden="1"/>
    </xf>
    <xf numFmtId="165" fontId="1" fillId="2" borderId="10" xfId="0" applyNumberFormat="1" applyFont="1" applyFill="1" applyBorder="1" applyAlignment="1" applyProtection="1">
      <alignment horizontal="left" vertical="center"/>
      <protection hidden="1"/>
    </xf>
    <xf numFmtId="0" fontId="34" fillId="0" borderId="4" xfId="0" applyFont="1" applyBorder="1" applyAlignment="1">
      <alignment horizontal="center" vertical="top" wrapText="1"/>
    </xf>
    <xf numFmtId="0" fontId="27" fillId="0" borderId="1" xfId="0" applyFont="1" applyBorder="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sice.dot.state.fl.u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sice.dot.state.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E164"/>
  <sheetViews>
    <sheetView showGridLines="0" tabSelected="1" view="pageLayout" topLeftCell="A2" zoomScale="145" zoomScaleNormal="100" zoomScaleSheetLayoutView="115" zoomScalePageLayoutView="145" workbookViewId="0">
      <selection activeCell="B28" sqref="B28:G28"/>
    </sheetView>
  </sheetViews>
  <sheetFormatPr defaultRowHeight="12.75" x14ac:dyDescent="0.2"/>
  <cols>
    <col min="1" max="1" width="2.7109375" customWidth="1"/>
    <col min="2" max="2" width="4.42578125" customWidth="1"/>
    <col min="3" max="3" width="7.28515625" customWidth="1"/>
    <col min="4" max="4" width="34.7109375" customWidth="1"/>
    <col min="5" max="5" width="12.7109375" customWidth="1"/>
    <col min="6" max="6" width="9.7109375" customWidth="1"/>
    <col min="7" max="7" width="5.28515625" customWidth="1"/>
    <col min="8" max="8" width="9.7109375" customWidth="1"/>
    <col min="9" max="9" width="10.42578125" customWidth="1"/>
    <col min="10" max="10" width="3.7109375" customWidth="1"/>
    <col min="12" max="12" width="10.28515625" customWidth="1"/>
    <col min="13" max="13" width="12.85546875" customWidth="1"/>
    <col min="14" max="14" width="2.7109375" customWidth="1"/>
    <col min="15" max="15" width="2.7109375" hidden="1" customWidth="1"/>
    <col min="16" max="17" width="7.7109375" hidden="1" customWidth="1"/>
    <col min="18" max="18" width="2" hidden="1" customWidth="1"/>
    <col min="19" max="20" width="8.85546875" customWidth="1"/>
    <col min="24" max="28" width="10.5703125" customWidth="1"/>
  </cols>
  <sheetData>
    <row r="1" spans="2:16" s="6" customFormat="1" ht="12" customHeight="1" x14ac:dyDescent="0.2">
      <c r="B1" s="41"/>
      <c r="C1" s="3"/>
      <c r="D1" s="3"/>
      <c r="E1" s="3"/>
      <c r="F1" s="3"/>
      <c r="G1" s="3"/>
      <c r="H1" s="3"/>
      <c r="I1" s="3"/>
      <c r="J1" s="3"/>
      <c r="K1" s="3"/>
      <c r="L1" s="3"/>
      <c r="M1" s="40"/>
      <c r="N1" s="28"/>
      <c r="O1" s="28"/>
    </row>
    <row r="2" spans="2:16" ht="7.9" customHeight="1" thickBot="1" x14ac:dyDescent="0.3">
      <c r="B2" s="1"/>
      <c r="C2" s="2"/>
      <c r="D2" s="2"/>
      <c r="E2" s="2"/>
      <c r="F2" s="2"/>
      <c r="G2" s="2"/>
      <c r="H2" s="2"/>
      <c r="I2" s="2"/>
      <c r="J2" s="2"/>
      <c r="K2" s="160"/>
      <c r="L2" s="160"/>
      <c r="M2" s="160"/>
    </row>
    <row r="3" spans="2:16" x14ac:dyDescent="0.2">
      <c r="B3" s="12"/>
      <c r="C3" s="13"/>
      <c r="D3" s="8"/>
      <c r="E3" s="8"/>
      <c r="F3" s="161"/>
      <c r="G3" s="161"/>
      <c r="H3" s="30"/>
      <c r="I3" s="8"/>
      <c r="J3" s="8"/>
      <c r="K3" s="8"/>
      <c r="L3" s="8"/>
      <c r="M3" s="14"/>
      <c r="P3" s="27">
        <v>5</v>
      </c>
    </row>
    <row r="4" spans="2:16" x14ac:dyDescent="0.2">
      <c r="B4" s="162" t="s">
        <v>7</v>
      </c>
      <c r="C4" s="163"/>
      <c r="D4" s="163"/>
      <c r="E4" s="164"/>
      <c r="F4" s="164"/>
      <c r="G4" s="164"/>
      <c r="H4" s="164"/>
      <c r="I4" s="4" t="s">
        <v>0</v>
      </c>
      <c r="J4" s="4"/>
      <c r="K4" s="165"/>
      <c r="L4" s="165"/>
      <c r="M4" s="166"/>
      <c r="P4" s="27">
        <v>4.5</v>
      </c>
    </row>
    <row r="5" spans="2:16" x14ac:dyDescent="0.2">
      <c r="B5" s="162" t="s">
        <v>14</v>
      </c>
      <c r="C5" s="163"/>
      <c r="D5" s="163"/>
      <c r="E5" s="167"/>
      <c r="F5" s="167"/>
      <c r="G5" s="167"/>
      <c r="H5" s="167"/>
      <c r="I5" s="167"/>
      <c r="K5" s="121"/>
      <c r="L5" s="121"/>
      <c r="M5" s="122"/>
      <c r="P5" s="27">
        <v>4</v>
      </c>
    </row>
    <row r="6" spans="2:16" x14ac:dyDescent="0.2">
      <c r="B6" s="162" t="s">
        <v>13</v>
      </c>
      <c r="C6" s="163"/>
      <c r="D6" s="163"/>
      <c r="E6" s="168"/>
      <c r="F6" s="168"/>
      <c r="G6" s="168"/>
      <c r="H6" s="168"/>
      <c r="I6" s="168"/>
      <c r="K6" s="121"/>
      <c r="L6" s="121"/>
      <c r="M6" s="122"/>
      <c r="P6" s="27">
        <v>3.5</v>
      </c>
    </row>
    <row r="7" spans="2:16" x14ac:dyDescent="0.2">
      <c r="B7" s="29" t="s">
        <v>8</v>
      </c>
      <c r="E7" s="168"/>
      <c r="F7" s="168"/>
      <c r="G7" s="168"/>
      <c r="H7" s="168"/>
      <c r="I7" s="168"/>
      <c r="K7" s="121"/>
      <c r="L7" s="121"/>
      <c r="M7" s="122"/>
      <c r="P7" s="27">
        <v>3</v>
      </c>
    </row>
    <row r="8" spans="2:16" x14ac:dyDescent="0.2">
      <c r="B8" s="29" t="s">
        <v>9</v>
      </c>
      <c r="D8" s="27"/>
      <c r="E8" s="157"/>
      <c r="F8" s="157"/>
      <c r="G8" s="157"/>
      <c r="H8" s="157"/>
      <c r="I8" s="157"/>
      <c r="K8" s="158"/>
      <c r="L8" s="158"/>
      <c r="M8" s="159"/>
      <c r="P8" s="27">
        <v>2.5</v>
      </c>
    </row>
    <row r="9" spans="2:16" x14ac:dyDescent="0.2">
      <c r="B9" s="29" t="s">
        <v>10</v>
      </c>
      <c r="D9" s="47"/>
      <c r="E9" s="121"/>
      <c r="F9" s="121"/>
      <c r="G9" s="121"/>
      <c r="H9" s="121"/>
      <c r="I9" s="121"/>
      <c r="J9" s="25"/>
      <c r="K9" s="121"/>
      <c r="L9" s="121"/>
      <c r="M9" s="122"/>
      <c r="P9" s="27">
        <v>2</v>
      </c>
    </row>
    <row r="10" spans="2:16" ht="13.5" thickBot="1" x14ac:dyDescent="0.25">
      <c r="B10" s="15"/>
      <c r="C10" s="11"/>
      <c r="D10" s="48"/>
      <c r="E10" s="49"/>
      <c r="F10" s="49"/>
      <c r="G10" s="49"/>
      <c r="H10" s="49"/>
      <c r="I10" s="49"/>
      <c r="J10" s="16"/>
      <c r="K10" s="48"/>
      <c r="L10" s="48"/>
      <c r="M10" s="50"/>
      <c r="P10" s="27">
        <v>1.5</v>
      </c>
    </row>
    <row r="11" spans="2:16" ht="15.75" thickBot="1" x14ac:dyDescent="0.25">
      <c r="B11" s="17"/>
      <c r="C11" s="17"/>
      <c r="D11" s="17"/>
      <c r="E11" s="17"/>
      <c r="F11" s="17"/>
      <c r="G11" s="17"/>
      <c r="H11" s="17"/>
      <c r="I11" s="17"/>
      <c r="J11" s="17"/>
      <c r="K11" s="17"/>
      <c r="L11" s="17"/>
      <c r="M11" s="17"/>
      <c r="P11" s="27">
        <v>1</v>
      </c>
    </row>
    <row r="12" spans="2:16" s="80" customFormat="1" ht="70.900000000000006" customHeight="1" x14ac:dyDescent="0.25">
      <c r="B12" s="136" t="s">
        <v>25</v>
      </c>
      <c r="C12" s="137"/>
      <c r="D12" s="137"/>
      <c r="E12" s="137"/>
      <c r="F12" s="137"/>
      <c r="G12" s="137"/>
      <c r="H12" s="137"/>
      <c r="I12" s="137"/>
      <c r="J12" s="137"/>
      <c r="K12" s="137"/>
      <c r="L12" s="137"/>
      <c r="M12" s="138"/>
    </row>
    <row r="13" spans="2:16" ht="17.25" thickBot="1" x14ac:dyDescent="0.25">
      <c r="B13" s="139" t="s">
        <v>17</v>
      </c>
      <c r="C13" s="140"/>
      <c r="D13" s="140"/>
      <c r="E13" s="140"/>
      <c r="F13" s="140"/>
      <c r="G13" s="140"/>
      <c r="H13" s="140"/>
      <c r="I13" s="140"/>
      <c r="J13" s="140"/>
      <c r="K13" s="140"/>
      <c r="L13" s="140"/>
      <c r="M13" s="141"/>
    </row>
    <row r="14" spans="2:16" ht="15" thickBot="1" x14ac:dyDescent="0.25">
      <c r="B14" s="142" t="s">
        <v>24</v>
      </c>
      <c r="C14" s="143"/>
      <c r="D14" s="143"/>
      <c r="E14" s="143"/>
      <c r="F14" s="143"/>
      <c r="G14" s="143"/>
      <c r="H14" s="143"/>
      <c r="I14" s="143"/>
      <c r="J14" s="143"/>
      <c r="K14" s="143"/>
      <c r="L14" s="143"/>
      <c r="M14" s="144"/>
    </row>
    <row r="15" spans="2:16" ht="12.6" customHeight="1" thickBot="1" x14ac:dyDescent="0.25">
      <c r="B15" s="71"/>
      <c r="C15" s="70"/>
      <c r="D15" s="70"/>
      <c r="E15" s="70"/>
      <c r="F15" s="70"/>
      <c r="G15" s="70"/>
      <c r="H15" s="70"/>
      <c r="I15" s="70"/>
      <c r="J15" s="70"/>
      <c r="K15" s="72"/>
      <c r="L15" s="73"/>
      <c r="M15" s="73"/>
    </row>
    <row r="16" spans="2:16" ht="15" thickBot="1" x14ac:dyDescent="0.25">
      <c r="B16" s="145" t="s">
        <v>16</v>
      </c>
      <c r="C16" s="146"/>
      <c r="D16" s="146"/>
      <c r="E16" s="146"/>
      <c r="F16" s="146"/>
      <c r="G16" s="146"/>
      <c r="H16" s="146"/>
      <c r="I16" s="146"/>
      <c r="J16" s="146"/>
      <c r="K16" s="146"/>
      <c r="L16" s="146"/>
      <c r="M16" s="147"/>
    </row>
    <row r="17" spans="1:29" ht="15.6" customHeight="1" x14ac:dyDescent="0.25">
      <c r="B17" s="77">
        <v>5</v>
      </c>
      <c r="C17" s="204" t="s">
        <v>102</v>
      </c>
      <c r="D17" s="204"/>
      <c r="E17" s="204"/>
      <c r="F17" s="204"/>
      <c r="G17" s="204"/>
      <c r="H17" s="204"/>
      <c r="I17" s="204"/>
      <c r="J17" s="204"/>
      <c r="K17" s="204"/>
      <c r="L17" s="204"/>
      <c r="M17" s="205"/>
    </row>
    <row r="18" spans="1:29" ht="15.6" customHeight="1" x14ac:dyDescent="0.25">
      <c r="B18" s="78">
        <v>4</v>
      </c>
      <c r="C18" s="206" t="s">
        <v>103</v>
      </c>
      <c r="D18" s="206"/>
      <c r="E18" s="206"/>
      <c r="F18" s="206"/>
      <c r="G18" s="206"/>
      <c r="H18" s="206"/>
      <c r="I18" s="206"/>
      <c r="J18" s="206"/>
      <c r="K18" s="206"/>
      <c r="L18" s="206"/>
      <c r="M18" s="207"/>
    </row>
    <row r="19" spans="1:29" ht="15.6" customHeight="1" x14ac:dyDescent="0.25">
      <c r="B19" s="78">
        <v>3</v>
      </c>
      <c r="C19" s="206" t="s">
        <v>104</v>
      </c>
      <c r="D19" s="206"/>
      <c r="E19" s="206"/>
      <c r="F19" s="206"/>
      <c r="G19" s="206"/>
      <c r="H19" s="206"/>
      <c r="I19" s="206"/>
      <c r="J19" s="206"/>
      <c r="K19" s="206"/>
      <c r="L19" s="206"/>
      <c r="M19" s="207"/>
    </row>
    <row r="20" spans="1:29" ht="15.6" customHeight="1" x14ac:dyDescent="0.25">
      <c r="B20" s="78">
        <v>2</v>
      </c>
      <c r="C20" s="206" t="s">
        <v>105</v>
      </c>
      <c r="D20" s="206"/>
      <c r="E20" s="206"/>
      <c r="F20" s="206"/>
      <c r="G20" s="206"/>
      <c r="H20" s="206"/>
      <c r="I20" s="206"/>
      <c r="J20" s="206"/>
      <c r="K20" s="206"/>
      <c r="L20" s="206"/>
      <c r="M20" s="207"/>
    </row>
    <row r="21" spans="1:29" ht="15" customHeight="1" thickBot="1" x14ac:dyDescent="0.3">
      <c r="B21" s="79">
        <v>1</v>
      </c>
      <c r="C21" s="208" t="s">
        <v>106</v>
      </c>
      <c r="D21" s="208"/>
      <c r="E21" s="208"/>
      <c r="F21" s="208"/>
      <c r="G21" s="208"/>
      <c r="H21" s="208"/>
      <c r="I21" s="208"/>
      <c r="J21" s="208"/>
      <c r="K21" s="208"/>
      <c r="L21" s="208"/>
      <c r="M21" s="209"/>
    </row>
    <row r="22" spans="1:29" ht="15" thickBot="1" x14ac:dyDescent="0.25">
      <c r="B22" s="123" t="s">
        <v>44</v>
      </c>
      <c r="C22" s="123"/>
      <c r="D22" s="123"/>
      <c r="E22" s="123"/>
      <c r="F22" s="123"/>
      <c r="G22" s="123"/>
      <c r="H22" s="123"/>
      <c r="I22" s="123"/>
      <c r="J22" s="123"/>
      <c r="K22" s="123"/>
      <c r="L22" s="123"/>
      <c r="M22" s="123"/>
    </row>
    <row r="23" spans="1:29" ht="13.5" thickBot="1" x14ac:dyDescent="0.25">
      <c r="B23" s="20"/>
      <c r="D23" s="9"/>
      <c r="E23" s="10"/>
      <c r="F23" s="10"/>
      <c r="G23" s="19"/>
      <c r="H23" s="10"/>
      <c r="I23" s="10"/>
      <c r="J23" s="10"/>
      <c r="L23" s="10"/>
      <c r="M23" s="18"/>
    </row>
    <row r="24" spans="1:29" x14ac:dyDescent="0.2">
      <c r="B24" s="148" t="s">
        <v>108</v>
      </c>
      <c r="C24" s="149"/>
      <c r="D24" s="150"/>
      <c r="E24" s="127" t="s">
        <v>19</v>
      </c>
      <c r="F24" s="128"/>
      <c r="G24" s="128"/>
      <c r="H24" s="128"/>
      <c r="I24" s="128"/>
      <c r="J24" s="128"/>
      <c r="K24" s="128"/>
      <c r="L24" s="129"/>
      <c r="M24" s="124" t="str">
        <f>M116</f>
        <v>Not Rated</v>
      </c>
    </row>
    <row r="25" spans="1:29" x14ac:dyDescent="0.2">
      <c r="B25" s="151"/>
      <c r="C25" s="152"/>
      <c r="D25" s="153"/>
      <c r="E25" s="130"/>
      <c r="F25" s="131"/>
      <c r="G25" s="131"/>
      <c r="H25" s="131"/>
      <c r="I25" s="131"/>
      <c r="J25" s="131"/>
      <c r="K25" s="131"/>
      <c r="L25" s="132"/>
      <c r="M25" s="125"/>
      <c r="P25" s="99" t="s">
        <v>46</v>
      </c>
      <c r="Q25" s="26"/>
      <c r="R25" s="21">
        <f>COUNT(M72,M108)</f>
        <v>0</v>
      </c>
    </row>
    <row r="26" spans="1:29" ht="13.5" thickBot="1" x14ac:dyDescent="0.25">
      <c r="B26" s="154"/>
      <c r="C26" s="155"/>
      <c r="D26" s="156"/>
      <c r="E26" s="133"/>
      <c r="F26" s="134"/>
      <c r="G26" s="134"/>
      <c r="H26" s="134"/>
      <c r="I26" s="134"/>
      <c r="J26" s="134"/>
      <c r="K26" s="134"/>
      <c r="L26" s="135"/>
      <c r="M26" s="126"/>
    </row>
    <row r="28" spans="1:29" ht="19.899999999999999" customHeight="1" x14ac:dyDescent="0.2">
      <c r="B28" s="157"/>
      <c r="C28" s="157"/>
      <c r="D28" s="157"/>
      <c r="E28" s="157"/>
      <c r="F28" s="157"/>
      <c r="G28" s="157"/>
      <c r="K28" s="177"/>
      <c r="L28" s="177"/>
      <c r="M28" s="177"/>
    </row>
    <row r="29" spans="1:29" x14ac:dyDescent="0.2">
      <c r="B29" s="178" t="s">
        <v>4</v>
      </c>
      <c r="C29" s="178"/>
      <c r="D29" s="178"/>
      <c r="E29" s="178"/>
      <c r="F29" s="178"/>
      <c r="G29" s="178"/>
      <c r="K29" s="7"/>
      <c r="L29" s="7" t="s">
        <v>5</v>
      </c>
      <c r="M29" s="7"/>
    </row>
    <row r="30" spans="1:29" ht="13.5" thickBot="1" x14ac:dyDescent="0.25">
      <c r="A30" s="11"/>
      <c r="B30" s="43"/>
      <c r="C30" s="43"/>
      <c r="D30" s="43"/>
      <c r="E30" s="43"/>
      <c r="F30" s="43"/>
      <c r="G30" s="43"/>
      <c r="H30" s="11"/>
      <c r="I30" s="11"/>
      <c r="J30" s="11"/>
      <c r="K30" s="44"/>
      <c r="L30" s="44"/>
      <c r="M30" s="44"/>
      <c r="N30" s="11"/>
    </row>
    <row r="31" spans="1:29" ht="13.5" thickBot="1" x14ac:dyDescent="0.25">
      <c r="B31" s="27"/>
      <c r="C31" s="27"/>
      <c r="D31" s="27"/>
      <c r="E31" s="27"/>
      <c r="F31" s="27"/>
      <c r="G31" s="27"/>
      <c r="K31" s="7"/>
      <c r="L31" s="7"/>
      <c r="M31" s="7"/>
    </row>
    <row r="32" spans="1:29" ht="13.9" customHeight="1" thickBot="1" x14ac:dyDescent="0.25">
      <c r="B32" s="118" t="s">
        <v>26</v>
      </c>
      <c r="C32" s="119"/>
      <c r="D32" s="119"/>
      <c r="E32" s="119"/>
      <c r="F32" s="119"/>
      <c r="G32" s="119"/>
      <c r="H32" s="119"/>
      <c r="I32" s="119"/>
      <c r="J32" s="119"/>
      <c r="K32" s="119"/>
      <c r="L32" s="119"/>
      <c r="M32" s="189"/>
      <c r="AC32" s="24"/>
    </row>
    <row r="33" spans="1:29" ht="30.6" customHeight="1" x14ac:dyDescent="0.2">
      <c r="B33" s="51"/>
      <c r="C33" s="108"/>
      <c r="D33" s="109"/>
      <c r="E33" s="109"/>
      <c r="F33" s="109"/>
      <c r="G33" s="109"/>
      <c r="H33" s="109"/>
      <c r="I33" s="109"/>
      <c r="J33" s="109"/>
      <c r="K33" s="109"/>
      <c r="L33" s="110"/>
      <c r="M33" s="120" t="str">
        <f>IF(M24="INCOMPLETE","",(IF(M24="Not Rated","",(IF(M24="","",(IF(M24&lt;3,"COMMENTS REQUIRED",(IF(M24&gt;4,"COMMENTS REQUIRED","")))))))))</f>
        <v/>
      </c>
      <c r="AC33" s="24"/>
    </row>
    <row r="34" spans="1:29" ht="30.6" customHeight="1" x14ac:dyDescent="0.2">
      <c r="B34" s="51"/>
      <c r="C34" s="111"/>
      <c r="D34" s="112"/>
      <c r="E34" s="112"/>
      <c r="F34" s="112"/>
      <c r="G34" s="112"/>
      <c r="H34" s="112"/>
      <c r="I34" s="112"/>
      <c r="J34" s="112"/>
      <c r="K34" s="112"/>
      <c r="L34" s="113"/>
      <c r="M34" s="120"/>
      <c r="AC34" s="24"/>
    </row>
    <row r="35" spans="1:29" ht="30.6" customHeight="1" x14ac:dyDescent="0.2">
      <c r="B35" s="53"/>
      <c r="C35" s="111"/>
      <c r="D35" s="112"/>
      <c r="E35" s="112"/>
      <c r="F35" s="112"/>
      <c r="G35" s="112"/>
      <c r="H35" s="112"/>
      <c r="I35" s="112"/>
      <c r="J35" s="112"/>
      <c r="K35" s="112"/>
      <c r="L35" s="113"/>
      <c r="M35" s="52"/>
      <c r="AC35" s="24"/>
    </row>
    <row r="36" spans="1:29" ht="30.6" customHeight="1" thickBot="1" x14ac:dyDescent="0.25">
      <c r="B36" s="53"/>
      <c r="C36" s="114"/>
      <c r="D36" s="115"/>
      <c r="E36" s="115"/>
      <c r="F36" s="115"/>
      <c r="G36" s="115"/>
      <c r="H36" s="115"/>
      <c r="I36" s="115"/>
      <c r="J36" s="115"/>
      <c r="K36" s="115"/>
      <c r="L36" s="116"/>
      <c r="M36" s="52"/>
      <c r="AC36" s="24"/>
    </row>
    <row r="37" spans="1:29" ht="13.9" customHeight="1" thickBot="1" x14ac:dyDescent="0.25">
      <c r="B37" s="54"/>
      <c r="C37" s="55"/>
      <c r="D37" s="55"/>
      <c r="E37" s="55"/>
      <c r="F37" s="55"/>
      <c r="G37" s="55"/>
      <c r="H37" s="55"/>
      <c r="I37" s="55"/>
      <c r="J37" s="55"/>
      <c r="K37" s="55"/>
      <c r="L37" s="55"/>
      <c r="M37" s="56"/>
    </row>
    <row r="38" spans="1:29" ht="13.9" customHeight="1" x14ac:dyDescent="0.2">
      <c r="B38" s="69"/>
      <c r="C38" s="69"/>
      <c r="D38" s="69"/>
      <c r="E38" s="69"/>
      <c r="F38" s="69"/>
      <c r="G38" s="69"/>
      <c r="H38" s="69"/>
      <c r="I38" s="69"/>
      <c r="J38" s="69"/>
      <c r="K38" s="69"/>
      <c r="L38" s="69"/>
      <c r="M38" s="69"/>
    </row>
    <row r="39" spans="1:29" ht="8.4499999999999993" customHeight="1" thickBot="1" x14ac:dyDescent="0.25">
      <c r="A39" s="11"/>
      <c r="B39" s="43"/>
      <c r="C39" s="43"/>
      <c r="D39" s="43"/>
      <c r="E39" s="43"/>
      <c r="F39" s="43"/>
      <c r="G39" s="43"/>
      <c r="H39" s="11"/>
      <c r="I39" s="11"/>
      <c r="J39" s="11"/>
      <c r="K39" s="44"/>
      <c r="L39" s="44"/>
      <c r="M39" s="44"/>
      <c r="N39" s="11"/>
    </row>
    <row r="40" spans="1:29" ht="16.899999999999999" customHeight="1" x14ac:dyDescent="0.2">
      <c r="B40" s="27"/>
      <c r="C40" s="27"/>
      <c r="D40" s="27"/>
      <c r="E40" s="27"/>
      <c r="F40" s="27"/>
      <c r="G40" s="27"/>
      <c r="K40" s="7"/>
      <c r="L40" s="7"/>
      <c r="M40" s="7"/>
    </row>
    <row r="41" spans="1:29" x14ac:dyDescent="0.2">
      <c r="B41" s="7"/>
      <c r="C41" s="7"/>
      <c r="D41" s="7"/>
      <c r="E41" s="7"/>
      <c r="F41" s="7"/>
      <c r="G41" s="7"/>
      <c r="K41" s="7"/>
      <c r="L41" s="7"/>
      <c r="M41" s="7"/>
    </row>
    <row r="42" spans="1:29" ht="15" customHeight="1" thickBot="1" x14ac:dyDescent="0.25">
      <c r="B42" s="90" t="s">
        <v>6</v>
      </c>
      <c r="C42" s="91"/>
      <c r="D42" s="91"/>
      <c r="E42" s="91"/>
      <c r="F42" s="91"/>
      <c r="G42" s="91"/>
      <c r="H42" s="91"/>
      <c r="I42" s="91"/>
      <c r="J42" s="91"/>
      <c r="K42" s="91"/>
      <c r="L42" s="91"/>
      <c r="M42" s="91"/>
    </row>
    <row r="43" spans="1:29" ht="31.15" customHeight="1" x14ac:dyDescent="0.2">
      <c r="B43" s="195" t="s">
        <v>107</v>
      </c>
      <c r="C43" s="196"/>
      <c r="D43" s="196"/>
      <c r="E43" s="196"/>
      <c r="F43" s="196"/>
      <c r="G43" s="196"/>
      <c r="H43" s="196"/>
      <c r="I43" s="196"/>
      <c r="J43" s="196"/>
      <c r="K43" s="196"/>
      <c r="L43" s="196"/>
      <c r="M43" s="197"/>
    </row>
    <row r="44" spans="1:29" ht="31.15" customHeight="1" x14ac:dyDescent="0.2">
      <c r="B44" s="198"/>
      <c r="C44" s="199"/>
      <c r="D44" s="199"/>
      <c r="E44" s="199"/>
      <c r="F44" s="199"/>
      <c r="G44" s="199"/>
      <c r="H44" s="199"/>
      <c r="I44" s="199"/>
      <c r="J44" s="199"/>
      <c r="K44" s="199"/>
      <c r="L44" s="199"/>
      <c r="M44" s="200"/>
    </row>
    <row r="45" spans="1:29" ht="31.15" customHeight="1" x14ac:dyDescent="0.2">
      <c r="B45" s="198"/>
      <c r="C45" s="199"/>
      <c r="D45" s="199"/>
      <c r="E45" s="199"/>
      <c r="F45" s="199"/>
      <c r="G45" s="199"/>
      <c r="H45" s="199"/>
      <c r="I45" s="199"/>
      <c r="J45" s="199"/>
      <c r="K45" s="199"/>
      <c r="L45" s="199"/>
      <c r="M45" s="200"/>
    </row>
    <row r="46" spans="1:29" ht="39.75" customHeight="1" thickBot="1" x14ac:dyDescent="0.25">
      <c r="B46" s="201"/>
      <c r="C46" s="202"/>
      <c r="D46" s="202"/>
      <c r="E46" s="202"/>
      <c r="F46" s="202"/>
      <c r="G46" s="202"/>
      <c r="H46" s="202"/>
      <c r="I46" s="202"/>
      <c r="J46" s="202"/>
      <c r="K46" s="202"/>
      <c r="L46" s="202"/>
      <c r="M46" s="203"/>
    </row>
    <row r="47" spans="1:29" ht="8.4499999999999993" customHeight="1" thickBot="1" x14ac:dyDescent="0.25">
      <c r="B47" s="17"/>
      <c r="C47" s="22"/>
      <c r="D47" s="17"/>
      <c r="E47" s="17"/>
      <c r="F47" s="17"/>
      <c r="G47" s="17"/>
      <c r="H47" s="17"/>
      <c r="I47" s="17"/>
      <c r="J47" s="17"/>
      <c r="K47" s="17"/>
      <c r="L47" s="17"/>
      <c r="M47" s="17"/>
    </row>
    <row r="48" spans="1:29" ht="18" customHeight="1" thickBot="1" x14ac:dyDescent="0.35">
      <c r="B48" s="38"/>
      <c r="C48" s="179" t="s">
        <v>18</v>
      </c>
      <c r="D48" s="179"/>
      <c r="E48" s="179"/>
      <c r="F48" s="179"/>
      <c r="G48" s="179"/>
      <c r="H48" s="179"/>
      <c r="I48" s="179"/>
      <c r="J48" s="179"/>
      <c r="K48" s="179"/>
      <c r="L48" s="179"/>
      <c r="M48" s="180"/>
    </row>
    <row r="49" spans="2:31" s="21" customFormat="1" ht="16.149999999999999" customHeight="1" thickBot="1" x14ac:dyDescent="0.25">
      <c r="B49" s="39" t="s">
        <v>1</v>
      </c>
      <c r="C49" s="175" t="s">
        <v>83</v>
      </c>
      <c r="D49" s="175"/>
      <c r="E49" s="175"/>
      <c r="F49" s="175"/>
      <c r="G49" s="175"/>
      <c r="H49" s="175"/>
      <c r="I49" s="175"/>
      <c r="J49" s="175"/>
      <c r="K49" s="175"/>
      <c r="L49" s="175"/>
      <c r="M49" s="176"/>
      <c r="AA49"/>
      <c r="AB49"/>
      <c r="AE49"/>
    </row>
    <row r="50" spans="2:31" s="21" customFormat="1" ht="16.149999999999999" customHeight="1" thickBot="1" x14ac:dyDescent="0.25">
      <c r="B50" s="12"/>
      <c r="C50" s="75"/>
      <c r="D50" s="75"/>
      <c r="E50" s="75"/>
      <c r="F50" s="75"/>
      <c r="G50" s="75"/>
      <c r="H50" s="75"/>
      <c r="I50" s="8"/>
      <c r="J50" s="8"/>
      <c r="K50" s="8"/>
      <c r="L50" s="10"/>
      <c r="M50" s="76"/>
      <c r="AA50"/>
      <c r="AB50"/>
      <c r="AE50"/>
    </row>
    <row r="51" spans="2:31" s="21" customFormat="1" ht="87.6" customHeight="1" thickBot="1" x14ac:dyDescent="0.25">
      <c r="B51" s="42"/>
      <c r="C51" s="172" t="s">
        <v>82</v>
      </c>
      <c r="D51" s="173"/>
      <c r="E51" s="173"/>
      <c r="F51" s="173"/>
      <c r="G51" s="173"/>
      <c r="H51" s="173"/>
      <c r="I51" s="173"/>
      <c r="J51" s="173"/>
      <c r="K51" s="173"/>
      <c r="L51" s="174"/>
      <c r="M51" s="74"/>
      <c r="AA51"/>
      <c r="AB51"/>
      <c r="AE51"/>
    </row>
    <row r="52" spans="2:31" s="21" customFormat="1" ht="16.149999999999999" customHeight="1" thickBot="1" x14ac:dyDescent="0.25">
      <c r="B52" s="42"/>
      <c r="C52" s="43"/>
      <c r="D52" s="43"/>
      <c r="E52" s="43"/>
      <c r="F52" s="43"/>
      <c r="G52" s="43"/>
      <c r="H52" s="43"/>
      <c r="I52" s="11"/>
      <c r="J52" s="11"/>
      <c r="K52" s="11"/>
      <c r="L52" s="44"/>
      <c r="M52" s="74"/>
      <c r="AA52"/>
      <c r="AB52"/>
      <c r="AE52"/>
    </row>
    <row r="53" spans="2:31" s="21" customFormat="1" ht="15.6" customHeight="1" thickBot="1" x14ac:dyDescent="0.3">
      <c r="B53" s="23"/>
      <c r="C53" s="169" t="s">
        <v>21</v>
      </c>
      <c r="D53" s="170"/>
      <c r="E53" s="170"/>
      <c r="F53" s="170"/>
      <c r="G53" s="170"/>
      <c r="H53" s="170"/>
      <c r="I53" s="170"/>
      <c r="J53" s="170"/>
      <c r="K53" s="170"/>
      <c r="L53" s="171"/>
      <c r="M53" s="92" t="s">
        <v>2</v>
      </c>
      <c r="P53"/>
      <c r="Q53" s="31"/>
      <c r="AA53"/>
      <c r="AB53"/>
      <c r="AE53"/>
    </row>
    <row r="54" spans="2:31" s="21" customFormat="1" ht="51.75" customHeight="1" thickBot="1" x14ac:dyDescent="0.25">
      <c r="B54" s="86"/>
      <c r="C54" s="89">
        <v>1</v>
      </c>
      <c r="D54" s="184" t="s">
        <v>99</v>
      </c>
      <c r="E54" s="184"/>
      <c r="F54" s="184"/>
      <c r="G54" s="184"/>
      <c r="H54" s="184"/>
      <c r="I54" s="184"/>
      <c r="J54" s="184"/>
      <c r="K54" s="184"/>
      <c r="L54" s="185"/>
      <c r="M54" s="37"/>
      <c r="P54"/>
      <c r="Q54" s="31"/>
      <c r="AA54"/>
      <c r="AB54"/>
      <c r="AE54"/>
    </row>
    <row r="55" spans="2:31" s="21" customFormat="1" ht="33.6" customHeight="1" thickBot="1" x14ac:dyDescent="0.25">
      <c r="B55" s="193" t="s">
        <v>3</v>
      </c>
      <c r="C55" s="194"/>
      <c r="D55" s="114"/>
      <c r="E55" s="115"/>
      <c r="F55" s="115"/>
      <c r="G55" s="115"/>
      <c r="H55" s="115"/>
      <c r="I55" s="115"/>
      <c r="J55" s="115"/>
      <c r="K55" s="115"/>
      <c r="L55" s="116"/>
      <c r="M55" s="120" t="str">
        <f>IF(M54="N/A","",(IF(M54="","",(IF(M54&lt;3,"COMMENTS REQUIRED",(IF(M54&gt;4,"COMMENTS REQUIRED","")))))))</f>
        <v/>
      </c>
      <c r="O55" s="21">
        <f>+IF(M55="comments required", 1,0)</f>
        <v>0</v>
      </c>
      <c r="P55"/>
      <c r="Q55" s="31"/>
      <c r="AA55"/>
      <c r="AB55"/>
      <c r="AE55"/>
    </row>
    <row r="56" spans="2:31" s="21" customFormat="1" ht="9.6" customHeight="1" thickBot="1" x14ac:dyDescent="0.25">
      <c r="B56" s="86"/>
      <c r="C56" s="85"/>
      <c r="L56" s="95"/>
      <c r="M56" s="213"/>
      <c r="P56"/>
      <c r="Q56" s="31"/>
      <c r="AA56"/>
      <c r="AB56"/>
      <c r="AE56"/>
    </row>
    <row r="57" spans="2:31" s="21" customFormat="1" ht="40.5" customHeight="1" thickBot="1" x14ac:dyDescent="0.25">
      <c r="B57" s="86"/>
      <c r="C57" s="89">
        <v>2</v>
      </c>
      <c r="D57" s="184" t="s">
        <v>100</v>
      </c>
      <c r="E57" s="184"/>
      <c r="F57" s="184"/>
      <c r="G57" s="184"/>
      <c r="H57" s="184"/>
      <c r="I57" s="184"/>
      <c r="J57" s="184"/>
      <c r="K57" s="184"/>
      <c r="L57" s="185"/>
      <c r="M57" s="37"/>
      <c r="P57"/>
      <c r="Q57" s="31"/>
      <c r="AA57"/>
      <c r="AB57"/>
      <c r="AE57"/>
    </row>
    <row r="58" spans="2:31" s="21" customFormat="1" ht="33.6" customHeight="1" thickBot="1" x14ac:dyDescent="0.25">
      <c r="B58" s="193" t="s">
        <v>3</v>
      </c>
      <c r="C58" s="194"/>
      <c r="D58" s="181"/>
      <c r="E58" s="182"/>
      <c r="F58" s="182"/>
      <c r="G58" s="182"/>
      <c r="H58" s="182"/>
      <c r="I58" s="182"/>
      <c r="J58" s="182"/>
      <c r="K58" s="182"/>
      <c r="L58" s="183"/>
      <c r="M58" s="120" t="str">
        <f>IF(M57="N/A","",(IF(M57="","",(IF(M57&lt;3,"COMMENTS REQUIRED",(IF(M57&gt;4,"COMMENTS REQUIRED","")))))))</f>
        <v/>
      </c>
      <c r="O58" s="21">
        <f>+IF(M58="comments required", 1,0)</f>
        <v>0</v>
      </c>
      <c r="P58"/>
      <c r="Q58" s="31"/>
      <c r="AA58"/>
      <c r="AB58"/>
      <c r="AE58"/>
    </row>
    <row r="59" spans="2:31" s="21" customFormat="1" ht="9.6" customHeight="1" thickBot="1" x14ac:dyDescent="0.25">
      <c r="B59" s="86"/>
      <c r="C59" s="85"/>
      <c r="L59" s="95"/>
      <c r="M59" s="213"/>
      <c r="P59"/>
      <c r="Q59" s="31"/>
      <c r="AA59"/>
      <c r="AB59"/>
      <c r="AE59"/>
    </row>
    <row r="60" spans="2:31" s="21" customFormat="1" ht="54.75" customHeight="1" thickBot="1" x14ac:dyDescent="0.25">
      <c r="B60" s="86"/>
      <c r="C60" s="89">
        <v>3</v>
      </c>
      <c r="D60" s="184" t="s">
        <v>101</v>
      </c>
      <c r="E60" s="184"/>
      <c r="F60" s="184"/>
      <c r="G60" s="184"/>
      <c r="H60" s="184"/>
      <c r="I60" s="184"/>
      <c r="J60" s="184"/>
      <c r="K60" s="184"/>
      <c r="L60" s="185"/>
      <c r="M60" s="37"/>
      <c r="P60"/>
      <c r="Q60" s="31"/>
      <c r="AA60"/>
      <c r="AB60"/>
      <c r="AE60"/>
    </row>
    <row r="61" spans="2:31" s="21" customFormat="1" ht="33.6" customHeight="1" thickBot="1" x14ac:dyDescent="0.25">
      <c r="B61" s="193" t="s">
        <v>3</v>
      </c>
      <c r="C61" s="194"/>
      <c r="D61" s="181"/>
      <c r="E61" s="182"/>
      <c r="F61" s="182"/>
      <c r="G61" s="182"/>
      <c r="H61" s="182"/>
      <c r="I61" s="182"/>
      <c r="J61" s="182"/>
      <c r="K61" s="182"/>
      <c r="L61" s="183"/>
      <c r="M61" s="120" t="str">
        <f>IF(M60="N/A","",(IF(M60="","",(IF(M60&lt;3,"COMMENTS REQUIRED",(IF(M60&gt;4,"COMMENTS REQUIRED","")))))))</f>
        <v/>
      </c>
      <c r="O61" s="21">
        <f>+IF(M61="comments required", 1,0)</f>
        <v>0</v>
      </c>
      <c r="P61"/>
      <c r="Q61" s="31"/>
      <c r="AA61"/>
      <c r="AB61"/>
      <c r="AE61"/>
    </row>
    <row r="62" spans="2:31" s="21" customFormat="1" ht="9.6" customHeight="1" thickBot="1" x14ac:dyDescent="0.25">
      <c r="B62" s="86"/>
      <c r="C62" s="85"/>
      <c r="L62" s="95"/>
      <c r="M62" s="213"/>
      <c r="P62"/>
      <c r="Q62" s="31"/>
      <c r="AA62"/>
      <c r="AB62"/>
      <c r="AE62"/>
    </row>
    <row r="63" spans="2:31" s="21" customFormat="1" ht="26.25" customHeight="1" thickBot="1" x14ac:dyDescent="0.25">
      <c r="B63" s="86"/>
      <c r="C63" s="89">
        <v>4</v>
      </c>
      <c r="D63" s="184" t="s">
        <v>22</v>
      </c>
      <c r="E63" s="184"/>
      <c r="F63" s="184"/>
      <c r="G63" s="184"/>
      <c r="H63" s="184"/>
      <c r="I63" s="184"/>
      <c r="J63" s="184"/>
      <c r="K63" s="184"/>
      <c r="L63" s="185"/>
      <c r="M63" s="37"/>
      <c r="P63"/>
      <c r="Q63" s="31"/>
      <c r="AA63"/>
      <c r="AB63"/>
      <c r="AE63"/>
    </row>
    <row r="64" spans="2:31" s="21" customFormat="1" ht="33.6" customHeight="1" thickBot="1" x14ac:dyDescent="0.25">
      <c r="B64" s="193" t="s">
        <v>3</v>
      </c>
      <c r="C64" s="194"/>
      <c r="D64" s="181"/>
      <c r="E64" s="182"/>
      <c r="F64" s="182"/>
      <c r="G64" s="182"/>
      <c r="H64" s="182"/>
      <c r="I64" s="182"/>
      <c r="J64" s="182"/>
      <c r="K64" s="182"/>
      <c r="L64" s="183"/>
      <c r="M64" s="120" t="str">
        <f>IF(M63="N/A","",(IF(M63="","",(IF(M63&lt;3,"COMMENTS REQUIRED",(IF(M63&gt;4,"COMMENTS REQUIRED","")))))))</f>
        <v/>
      </c>
      <c r="O64" s="21">
        <f>+IF(M64="comments required", 1,0)</f>
        <v>0</v>
      </c>
      <c r="P64"/>
      <c r="Q64" s="31"/>
      <c r="AA64"/>
      <c r="AB64"/>
      <c r="AE64"/>
    </row>
    <row r="65" spans="2:31" s="21" customFormat="1" ht="9.6" customHeight="1" thickBot="1" x14ac:dyDescent="0.25">
      <c r="B65" s="86"/>
      <c r="C65" s="85"/>
      <c r="L65" s="95"/>
      <c r="M65" s="213"/>
      <c r="P65"/>
      <c r="Q65" s="31"/>
      <c r="AA65"/>
      <c r="AB65"/>
      <c r="AE65"/>
    </row>
    <row r="66" spans="2:31" s="21" customFormat="1" ht="40.5" customHeight="1" thickBot="1" x14ac:dyDescent="0.25">
      <c r="B66" s="86"/>
      <c r="C66" s="89">
        <v>5</v>
      </c>
      <c r="D66" s="184" t="s">
        <v>97</v>
      </c>
      <c r="E66" s="184"/>
      <c r="F66" s="184"/>
      <c r="G66" s="184"/>
      <c r="H66" s="184"/>
      <c r="I66" s="184"/>
      <c r="J66" s="184"/>
      <c r="K66" s="184"/>
      <c r="L66" s="185"/>
      <c r="M66" s="37"/>
      <c r="P66"/>
      <c r="Q66" s="31"/>
      <c r="AA66"/>
      <c r="AB66"/>
      <c r="AE66"/>
    </row>
    <row r="67" spans="2:31" s="21" customFormat="1" ht="33.6" customHeight="1" thickBot="1" x14ac:dyDescent="0.25">
      <c r="B67" s="193" t="s">
        <v>3</v>
      </c>
      <c r="C67" s="194"/>
      <c r="D67" s="181"/>
      <c r="E67" s="182"/>
      <c r="F67" s="182"/>
      <c r="G67" s="182"/>
      <c r="H67" s="182"/>
      <c r="I67" s="182"/>
      <c r="J67" s="182"/>
      <c r="K67" s="182"/>
      <c r="L67" s="183"/>
      <c r="M67" s="120" t="str">
        <f>IF(M66="N/A","",(IF(M66="","",(IF(M66&lt;3,"COMMENTS REQUIRED",(IF(M66&gt;4,"COMMENTS REQUIRED","")))))))</f>
        <v/>
      </c>
      <c r="O67" s="21">
        <f>+IF(M67="comments required", 1,0)</f>
        <v>0</v>
      </c>
      <c r="P67"/>
      <c r="Q67" s="31"/>
      <c r="AA67"/>
      <c r="AB67"/>
      <c r="AE67"/>
    </row>
    <row r="68" spans="2:31" s="21" customFormat="1" ht="9.6" customHeight="1" thickBot="1" x14ac:dyDescent="0.25">
      <c r="B68" s="86"/>
      <c r="C68" s="85"/>
      <c r="L68" s="95"/>
      <c r="M68" s="213"/>
      <c r="P68"/>
      <c r="Q68" s="31"/>
      <c r="AA68"/>
      <c r="AB68"/>
      <c r="AE68"/>
    </row>
    <row r="69" spans="2:31" s="21" customFormat="1" ht="36" customHeight="1" thickBot="1" x14ac:dyDescent="0.25">
      <c r="B69" s="86"/>
      <c r="C69" s="89">
        <v>6</v>
      </c>
      <c r="D69" s="190" t="s">
        <v>23</v>
      </c>
      <c r="E69" s="191"/>
      <c r="F69" s="191"/>
      <c r="G69" s="191"/>
      <c r="H69" s="191"/>
      <c r="I69" s="191"/>
      <c r="J69" s="191"/>
      <c r="K69" s="191"/>
      <c r="L69" s="192"/>
      <c r="M69" s="37"/>
      <c r="P69" s="31"/>
      <c r="Q69" s="31"/>
      <c r="AA69"/>
      <c r="AB69"/>
      <c r="AE69"/>
    </row>
    <row r="70" spans="2:31" s="21" customFormat="1" ht="33.6" customHeight="1" thickBot="1" x14ac:dyDescent="0.25">
      <c r="B70" s="193" t="s">
        <v>3</v>
      </c>
      <c r="C70" s="194"/>
      <c r="D70" s="186"/>
      <c r="E70" s="187"/>
      <c r="F70" s="187"/>
      <c r="G70" s="187"/>
      <c r="H70" s="187"/>
      <c r="I70" s="187"/>
      <c r="J70" s="187"/>
      <c r="K70" s="187"/>
      <c r="L70" s="188"/>
      <c r="M70" s="120" t="str">
        <f>IF(M69="N/A","",(IF(M69="","",(IF(M69&lt;3,"COMMENTS REQUIRED",(IF(M69&gt;4,"COMMENTS REQUIRED","")))))))</f>
        <v/>
      </c>
      <c r="O70" s="21">
        <f>+IF(M70="comments required", 1,0)</f>
        <v>0</v>
      </c>
      <c r="P70"/>
      <c r="Q70" s="31"/>
      <c r="AA70"/>
      <c r="AB70"/>
      <c r="AE70"/>
    </row>
    <row r="71" spans="2:31" s="21" customFormat="1" ht="9.6" customHeight="1" thickBot="1" x14ac:dyDescent="0.25">
      <c r="B71" s="86"/>
      <c r="L71" s="95"/>
      <c r="M71" s="213"/>
      <c r="P71"/>
      <c r="Q71" s="31"/>
      <c r="AA71"/>
      <c r="AB71"/>
      <c r="AE71"/>
    </row>
    <row r="72" spans="2:31" ht="28.15" customHeight="1" thickBot="1" x14ac:dyDescent="0.3">
      <c r="B72" s="23"/>
      <c r="C72" s="33"/>
      <c r="D72" s="34"/>
      <c r="E72" s="34"/>
      <c r="F72" s="34"/>
      <c r="G72" s="34"/>
      <c r="H72" s="34"/>
      <c r="I72" s="87"/>
      <c r="J72" s="34"/>
      <c r="K72" s="34"/>
      <c r="L72" s="88" t="s">
        <v>35</v>
      </c>
      <c r="M72" s="82" t="str">
        <f>IF((COUNT(M54:M69)=0),"Not Rated", AVERAGE(M54:M69))</f>
        <v>Not Rated</v>
      </c>
      <c r="N72" s="42"/>
      <c r="P72" t="str">
        <f>IF((COUNT(M72)=0),"NA",M72*0.65)</f>
        <v>NA</v>
      </c>
      <c r="Q72" s="67">
        <f>IF(COUNT(P72)=0,-0.65,0)</f>
        <v>-0.65</v>
      </c>
      <c r="AB72" s="24"/>
    </row>
    <row r="73" spans="2:31" ht="13.9" customHeight="1" thickBot="1" x14ac:dyDescent="0.25">
      <c r="B73" s="118" t="s">
        <v>36</v>
      </c>
      <c r="C73" s="119"/>
      <c r="D73" s="119"/>
      <c r="E73" s="119"/>
      <c r="F73" s="119"/>
      <c r="G73" s="119"/>
      <c r="H73" s="119"/>
      <c r="I73" s="119"/>
      <c r="J73" s="119"/>
      <c r="K73" s="119"/>
      <c r="L73" s="119"/>
      <c r="M73" s="189"/>
      <c r="AB73" s="24"/>
    </row>
    <row r="74" spans="2:31" ht="13.9" customHeight="1" x14ac:dyDescent="0.2">
      <c r="B74" s="51"/>
      <c r="C74" s="108"/>
      <c r="D74" s="109"/>
      <c r="E74" s="109"/>
      <c r="F74" s="109"/>
      <c r="G74" s="109"/>
      <c r="H74" s="109"/>
      <c r="I74" s="109"/>
      <c r="J74" s="109"/>
      <c r="K74" s="109"/>
      <c r="L74" s="110"/>
      <c r="M74" s="120" t="str">
        <f>IF(M72="Not Rated","",(IF(O74&gt;0,"COMMENTS REQUIRED", "")))</f>
        <v/>
      </c>
      <c r="O74" s="21">
        <f>+SUM(O55:O70)</f>
        <v>0</v>
      </c>
      <c r="AB74" s="24"/>
    </row>
    <row r="75" spans="2:31" ht="13.9" customHeight="1" x14ac:dyDescent="0.2">
      <c r="B75" s="51"/>
      <c r="C75" s="111"/>
      <c r="D75" s="112"/>
      <c r="E75" s="112"/>
      <c r="F75" s="112"/>
      <c r="G75" s="112"/>
      <c r="H75" s="112"/>
      <c r="I75" s="112"/>
      <c r="J75" s="112"/>
      <c r="K75" s="112"/>
      <c r="L75" s="113"/>
      <c r="M75" s="120"/>
      <c r="AB75" s="24"/>
    </row>
    <row r="76" spans="2:31" ht="13.9" customHeight="1" x14ac:dyDescent="0.2">
      <c r="B76" s="53"/>
      <c r="C76" s="111"/>
      <c r="D76" s="112"/>
      <c r="E76" s="112"/>
      <c r="F76" s="112"/>
      <c r="G76" s="112"/>
      <c r="H76" s="112"/>
      <c r="I76" s="112"/>
      <c r="J76" s="112"/>
      <c r="K76" s="112"/>
      <c r="L76" s="113"/>
      <c r="M76" s="52"/>
      <c r="AB76" s="24"/>
    </row>
    <row r="77" spans="2:31" ht="13.9" customHeight="1" thickBot="1" x14ac:dyDescent="0.25">
      <c r="B77" s="53"/>
      <c r="C77" s="114"/>
      <c r="D77" s="115"/>
      <c r="E77" s="115"/>
      <c r="F77" s="115"/>
      <c r="G77" s="115"/>
      <c r="H77" s="115"/>
      <c r="I77" s="115"/>
      <c r="J77" s="115"/>
      <c r="K77" s="115"/>
      <c r="L77" s="116"/>
      <c r="M77" s="52"/>
      <c r="AB77" s="24"/>
    </row>
    <row r="78" spans="2:31" ht="13.9" customHeight="1" thickBot="1" x14ac:dyDescent="0.25">
      <c r="B78" s="54"/>
      <c r="C78" s="55"/>
      <c r="D78" s="55"/>
      <c r="E78" s="55"/>
      <c r="F78" s="55"/>
      <c r="G78" s="55"/>
      <c r="H78" s="55"/>
      <c r="I78" s="55"/>
      <c r="J78" s="55"/>
      <c r="K78" s="55"/>
      <c r="L78" s="55"/>
      <c r="M78" s="56"/>
    </row>
    <row r="79" spans="2:31" s="21" customFormat="1" ht="15" x14ac:dyDescent="0.2">
      <c r="B79" s="46"/>
      <c r="C79" s="33"/>
      <c r="D79" s="34"/>
      <c r="E79" s="34"/>
      <c r="F79" s="34"/>
      <c r="G79" s="34"/>
      <c r="H79" s="34"/>
      <c r="I79" s="34"/>
      <c r="J79" s="34"/>
      <c r="K79" s="34"/>
      <c r="L79" s="34"/>
      <c r="M79" s="34"/>
      <c r="P79"/>
      <c r="Q79" s="31"/>
      <c r="AA79"/>
      <c r="AB79"/>
      <c r="AE79"/>
    </row>
    <row r="80" spans="2:31" s="21" customFormat="1" ht="22.15" customHeight="1" x14ac:dyDescent="0.2">
      <c r="B80" s="94"/>
      <c r="C80" s="33"/>
      <c r="D80" s="34"/>
      <c r="E80" s="34"/>
      <c r="F80" s="34"/>
      <c r="G80" s="34"/>
      <c r="H80" s="34"/>
      <c r="I80" s="34"/>
      <c r="J80" s="34"/>
      <c r="K80" s="34"/>
      <c r="L80" s="34"/>
      <c r="M80" s="34"/>
      <c r="P80"/>
      <c r="Q80" s="31"/>
      <c r="AA80"/>
      <c r="AB80"/>
      <c r="AE80"/>
    </row>
    <row r="81" spans="2:31" s="21" customFormat="1" ht="15.75" thickBot="1" x14ac:dyDescent="0.25">
      <c r="B81" s="94"/>
      <c r="C81" s="33"/>
      <c r="D81" s="34"/>
      <c r="E81" s="34"/>
      <c r="F81" s="34"/>
      <c r="G81" s="34"/>
      <c r="H81" s="34"/>
      <c r="I81" s="34"/>
      <c r="J81" s="34"/>
      <c r="K81" s="34"/>
      <c r="L81" s="34"/>
      <c r="M81" s="34"/>
      <c r="P81"/>
      <c r="Q81" s="31"/>
      <c r="AA81"/>
      <c r="AB81"/>
      <c r="AE81"/>
    </row>
    <row r="82" spans="2:31" s="21" customFormat="1" ht="16.149999999999999" customHeight="1" thickBot="1" x14ac:dyDescent="0.25">
      <c r="B82" s="39" t="s">
        <v>12</v>
      </c>
      <c r="C82" s="175" t="s">
        <v>84</v>
      </c>
      <c r="D82" s="175"/>
      <c r="E82" s="175"/>
      <c r="F82" s="175"/>
      <c r="G82" s="175"/>
      <c r="H82" s="175"/>
      <c r="I82" s="175"/>
      <c r="J82" s="175"/>
      <c r="K82" s="175"/>
      <c r="L82" s="175"/>
      <c r="M82" s="176"/>
      <c r="AA82"/>
      <c r="AB82"/>
      <c r="AE82"/>
    </row>
    <row r="83" spans="2:31" s="21" customFormat="1" ht="16.149999999999999" customHeight="1" thickBot="1" x14ac:dyDescent="0.25">
      <c r="B83" s="12"/>
      <c r="C83" s="75"/>
      <c r="D83" s="75"/>
      <c r="E83" s="75"/>
      <c r="F83" s="75"/>
      <c r="G83" s="75"/>
      <c r="H83" s="75"/>
      <c r="I83" s="8"/>
      <c r="J83" s="8"/>
      <c r="K83" s="8"/>
      <c r="L83" s="10"/>
      <c r="M83" s="76"/>
      <c r="AA83"/>
      <c r="AB83"/>
      <c r="AE83"/>
    </row>
    <row r="84" spans="2:31" s="21" customFormat="1" ht="55.9" customHeight="1" thickBot="1" x14ac:dyDescent="0.25">
      <c r="B84" s="42"/>
      <c r="C84" s="172" t="s">
        <v>34</v>
      </c>
      <c r="D84" s="173"/>
      <c r="E84" s="173"/>
      <c r="F84" s="173"/>
      <c r="G84" s="173"/>
      <c r="H84" s="173"/>
      <c r="I84" s="173"/>
      <c r="J84" s="173"/>
      <c r="K84" s="173"/>
      <c r="L84" s="174"/>
      <c r="M84" s="74"/>
      <c r="AA84"/>
      <c r="AB84"/>
      <c r="AE84"/>
    </row>
    <row r="85" spans="2:31" s="21" customFormat="1" ht="16.149999999999999" customHeight="1" thickBot="1" x14ac:dyDescent="0.25">
      <c r="B85" s="42"/>
      <c r="C85" s="43"/>
      <c r="D85" s="43"/>
      <c r="E85" s="43"/>
      <c r="F85" s="43"/>
      <c r="G85" s="43"/>
      <c r="H85" s="43"/>
      <c r="I85" s="11"/>
      <c r="J85" s="11"/>
      <c r="K85" s="11"/>
      <c r="L85" s="44"/>
      <c r="M85" s="74"/>
      <c r="AA85"/>
      <c r="AB85"/>
      <c r="AE85"/>
    </row>
    <row r="86" spans="2:31" s="21" customFormat="1" ht="16.149999999999999" customHeight="1" thickBot="1" x14ac:dyDescent="0.3">
      <c r="B86" s="23"/>
      <c r="C86" s="169" t="s">
        <v>21</v>
      </c>
      <c r="D86" s="170"/>
      <c r="E86" s="170"/>
      <c r="F86" s="170"/>
      <c r="G86" s="170"/>
      <c r="H86" s="170"/>
      <c r="I86" s="170"/>
      <c r="J86" s="170"/>
      <c r="K86" s="170"/>
      <c r="L86" s="171"/>
      <c r="M86" s="92" t="s">
        <v>2</v>
      </c>
      <c r="P86"/>
      <c r="Q86" s="31"/>
      <c r="AA86"/>
      <c r="AB86"/>
      <c r="AE86"/>
    </row>
    <row r="87" spans="2:31" s="21" customFormat="1" ht="36.75" customHeight="1" thickBot="1" x14ac:dyDescent="0.25">
      <c r="B87" s="86"/>
      <c r="C87" s="89">
        <v>1</v>
      </c>
      <c r="D87" s="210" t="s">
        <v>33</v>
      </c>
      <c r="E87" s="211"/>
      <c r="F87" s="211"/>
      <c r="G87" s="211"/>
      <c r="H87" s="211"/>
      <c r="I87" s="211"/>
      <c r="J87" s="211"/>
      <c r="K87" s="211"/>
      <c r="L87" s="212"/>
      <c r="M87" s="37"/>
      <c r="P87"/>
      <c r="Q87" s="31"/>
      <c r="AA87"/>
      <c r="AB87"/>
      <c r="AE87"/>
    </row>
    <row r="88" spans="2:31" s="21" customFormat="1" ht="30" customHeight="1" thickBot="1" x14ac:dyDescent="0.25">
      <c r="B88" s="193" t="s">
        <v>3</v>
      </c>
      <c r="C88" s="194"/>
      <c r="D88" s="216"/>
      <c r="E88" s="217"/>
      <c r="F88" s="217"/>
      <c r="G88" s="217"/>
      <c r="H88" s="217"/>
      <c r="I88" s="217"/>
      <c r="J88" s="217"/>
      <c r="K88" s="217"/>
      <c r="L88" s="218"/>
      <c r="M88" s="214" t="str">
        <f>IF(M87="N/A","",(IF(M87="","",(IF(M87&lt;3,"COMMENTS REQUIRED",(IF(M87&gt;4,"COMMENTS REQUIRED","")))))))</f>
        <v/>
      </c>
      <c r="O88" s="21">
        <f>+IF(M88="comments required", 1,0)</f>
        <v>0</v>
      </c>
      <c r="P88"/>
      <c r="Q88" s="31"/>
      <c r="AA88"/>
      <c r="AB88"/>
      <c r="AE88"/>
    </row>
    <row r="89" spans="2:31" s="21" customFormat="1" ht="9.6" customHeight="1" thickBot="1" x14ac:dyDescent="0.25">
      <c r="B89" s="86"/>
      <c r="C89" s="85"/>
      <c r="L89" s="95"/>
      <c r="M89" s="215"/>
      <c r="P89"/>
      <c r="Q89" s="31"/>
      <c r="AA89"/>
      <c r="AB89"/>
      <c r="AE89"/>
    </row>
    <row r="90" spans="2:31" s="21" customFormat="1" ht="36" customHeight="1" thickBot="1" x14ac:dyDescent="0.25">
      <c r="B90" s="86"/>
      <c r="C90" s="89">
        <v>2</v>
      </c>
      <c r="D90" s="210" t="s">
        <v>31</v>
      </c>
      <c r="E90" s="211"/>
      <c r="F90" s="211"/>
      <c r="G90" s="211"/>
      <c r="H90" s="211"/>
      <c r="I90" s="211"/>
      <c r="J90" s="211"/>
      <c r="K90" s="211"/>
      <c r="L90" s="212"/>
      <c r="M90" s="37"/>
      <c r="P90"/>
      <c r="Q90" s="31"/>
      <c r="AA90"/>
      <c r="AB90"/>
      <c r="AE90"/>
    </row>
    <row r="91" spans="2:31" s="21" customFormat="1" ht="30" customHeight="1" thickBot="1" x14ac:dyDescent="0.25">
      <c r="B91" s="193" t="s">
        <v>3</v>
      </c>
      <c r="C91" s="194"/>
      <c r="D91" s="181"/>
      <c r="E91" s="182"/>
      <c r="F91" s="182"/>
      <c r="G91" s="182"/>
      <c r="H91" s="182"/>
      <c r="I91" s="182"/>
      <c r="J91" s="182"/>
      <c r="K91" s="182"/>
      <c r="L91" s="183"/>
      <c r="M91" s="214" t="str">
        <f>IF(M90="N/A","",(IF(M90="","",(IF(M90&lt;3,"COMMENTS REQUIRED",(IF(M90&gt;4,"COMMENTS REQUIRED","")))))))</f>
        <v/>
      </c>
      <c r="O91" s="21">
        <f>+IF(M91="comments required", 1,0)</f>
        <v>0</v>
      </c>
      <c r="P91"/>
      <c r="Q91" s="31"/>
      <c r="AA91"/>
      <c r="AB91"/>
      <c r="AE91"/>
    </row>
    <row r="92" spans="2:31" s="21" customFormat="1" ht="9.6" customHeight="1" thickBot="1" x14ac:dyDescent="0.25">
      <c r="B92" s="86"/>
      <c r="C92" s="85"/>
      <c r="L92" s="95"/>
      <c r="M92" s="215"/>
      <c r="P92"/>
      <c r="Q92" s="31"/>
      <c r="AA92"/>
      <c r="AB92"/>
      <c r="AE92"/>
    </row>
    <row r="93" spans="2:31" s="21" customFormat="1" ht="36.75" customHeight="1" thickBot="1" x14ac:dyDescent="0.25">
      <c r="B93" s="86"/>
      <c r="C93" s="89">
        <v>3</v>
      </c>
      <c r="D93" s="210" t="s">
        <v>29</v>
      </c>
      <c r="E93" s="211"/>
      <c r="F93" s="211"/>
      <c r="G93" s="211"/>
      <c r="H93" s="211"/>
      <c r="I93" s="211"/>
      <c r="J93" s="211"/>
      <c r="K93" s="211"/>
      <c r="L93" s="212"/>
      <c r="M93" s="37"/>
      <c r="P93"/>
      <c r="Q93" s="31"/>
      <c r="AA93"/>
      <c r="AB93"/>
      <c r="AE93"/>
    </row>
    <row r="94" spans="2:31" s="21" customFormat="1" ht="30" customHeight="1" thickBot="1" x14ac:dyDescent="0.25">
      <c r="B94" s="193" t="s">
        <v>3</v>
      </c>
      <c r="C94" s="194"/>
      <c r="D94" s="181"/>
      <c r="E94" s="182"/>
      <c r="F94" s="182"/>
      <c r="G94" s="182"/>
      <c r="H94" s="182"/>
      <c r="I94" s="182"/>
      <c r="J94" s="182"/>
      <c r="K94" s="182"/>
      <c r="L94" s="183"/>
      <c r="M94" s="214" t="str">
        <f>IF(M93="N/A","",(IF(M93="","",(IF(M93&lt;3,"COMMENTS REQUIRED",(IF(M93&gt;4,"COMMENTS REQUIRED","")))))))</f>
        <v/>
      </c>
      <c r="O94" s="21">
        <f>+IF(M94="comments required", 1,0)</f>
        <v>0</v>
      </c>
      <c r="P94"/>
      <c r="Q94" s="31"/>
      <c r="AA94"/>
      <c r="AB94"/>
      <c r="AE94"/>
    </row>
    <row r="95" spans="2:31" s="21" customFormat="1" ht="9.6" customHeight="1" thickBot="1" x14ac:dyDescent="0.25">
      <c r="B95" s="86"/>
      <c r="C95" s="85"/>
      <c r="L95" s="95"/>
      <c r="M95" s="215"/>
      <c r="P95"/>
      <c r="Q95" s="31"/>
      <c r="AA95"/>
      <c r="AB95"/>
      <c r="AE95"/>
    </row>
    <row r="96" spans="2:31" s="21" customFormat="1" ht="39" customHeight="1" thickBot="1" x14ac:dyDescent="0.25">
      <c r="B96" s="86"/>
      <c r="C96" s="89">
        <v>4</v>
      </c>
      <c r="D96" s="210" t="s">
        <v>30</v>
      </c>
      <c r="E96" s="211"/>
      <c r="F96" s="211"/>
      <c r="G96" s="211"/>
      <c r="H96" s="211"/>
      <c r="I96" s="211"/>
      <c r="J96" s="211"/>
      <c r="K96" s="211"/>
      <c r="L96" s="212"/>
      <c r="M96" s="37"/>
      <c r="P96"/>
      <c r="Q96" s="31"/>
      <c r="AA96"/>
      <c r="AB96"/>
      <c r="AE96"/>
    </row>
    <row r="97" spans="2:31" s="21" customFormat="1" ht="30" customHeight="1" thickBot="1" x14ac:dyDescent="0.25">
      <c r="B97" s="193" t="s">
        <v>3</v>
      </c>
      <c r="C97" s="194"/>
      <c r="D97" s="181"/>
      <c r="E97" s="182"/>
      <c r="F97" s="182"/>
      <c r="G97" s="182"/>
      <c r="H97" s="182"/>
      <c r="I97" s="182"/>
      <c r="J97" s="182"/>
      <c r="K97" s="182"/>
      <c r="L97" s="183"/>
      <c r="M97" s="214" t="str">
        <f>IF(M96="N/A","",(IF(M96="","",(IF(M96&lt;3,"COMMENTS REQUIRED",(IF(M96&gt;4,"COMMENTS REQUIRED","")))))))</f>
        <v/>
      </c>
      <c r="O97" s="21">
        <f>+IF(M97="comments required", 1,0)</f>
        <v>0</v>
      </c>
      <c r="P97"/>
      <c r="Q97" s="31"/>
      <c r="AA97"/>
      <c r="AB97"/>
      <c r="AE97"/>
    </row>
    <row r="98" spans="2:31" s="21" customFormat="1" ht="9.6" customHeight="1" thickBot="1" x14ac:dyDescent="0.25">
      <c r="B98" s="86"/>
      <c r="C98" s="85"/>
      <c r="L98" s="95"/>
      <c r="M98" s="215"/>
      <c r="P98"/>
      <c r="Q98" s="31"/>
      <c r="AA98"/>
      <c r="AB98"/>
      <c r="AE98"/>
    </row>
    <row r="99" spans="2:31" s="21" customFormat="1" ht="51" customHeight="1" thickBot="1" x14ac:dyDescent="0.25">
      <c r="B99" s="86"/>
      <c r="C99" s="89">
        <v>5</v>
      </c>
      <c r="D99" s="210" t="s">
        <v>32</v>
      </c>
      <c r="E99" s="211"/>
      <c r="F99" s="211"/>
      <c r="G99" s="211"/>
      <c r="H99" s="211"/>
      <c r="I99" s="211"/>
      <c r="J99" s="211"/>
      <c r="K99" s="211"/>
      <c r="L99" s="212"/>
      <c r="M99" s="37"/>
      <c r="P99"/>
      <c r="Q99" s="31"/>
      <c r="AA99"/>
      <c r="AB99"/>
      <c r="AE99"/>
    </row>
    <row r="100" spans="2:31" s="21" customFormat="1" ht="30" customHeight="1" thickBot="1" x14ac:dyDescent="0.25">
      <c r="B100" s="193" t="s">
        <v>3</v>
      </c>
      <c r="C100" s="194"/>
      <c r="D100" s="181"/>
      <c r="E100" s="182"/>
      <c r="F100" s="182"/>
      <c r="G100" s="182"/>
      <c r="H100" s="182"/>
      <c r="I100" s="182"/>
      <c r="J100" s="182"/>
      <c r="K100" s="182"/>
      <c r="L100" s="183"/>
      <c r="M100" s="214" t="str">
        <f>IF(M99="N/A","",(IF(M99="","",(IF(M99&lt;3,"COMMENTS REQUIRED",(IF(M99&gt;4,"COMMENTS REQUIRED","")))))))</f>
        <v/>
      </c>
      <c r="O100" s="21">
        <f>+IF(M100="comments required", 1,0)</f>
        <v>0</v>
      </c>
      <c r="P100"/>
      <c r="Q100" s="31"/>
      <c r="AA100"/>
      <c r="AB100"/>
      <c r="AE100"/>
    </row>
    <row r="101" spans="2:31" s="21" customFormat="1" ht="9.6" customHeight="1" thickBot="1" x14ac:dyDescent="0.25">
      <c r="B101" s="86"/>
      <c r="C101" s="85"/>
      <c r="L101" s="95"/>
      <c r="M101" s="215"/>
      <c r="P101"/>
      <c r="Q101" s="31"/>
      <c r="AA101"/>
      <c r="AB101"/>
      <c r="AE101"/>
    </row>
    <row r="102" spans="2:31" s="21" customFormat="1" ht="40.5" customHeight="1" thickBot="1" x14ac:dyDescent="0.25">
      <c r="B102" s="86"/>
      <c r="C102" s="89">
        <v>6</v>
      </c>
      <c r="D102" s="220" t="s">
        <v>27</v>
      </c>
      <c r="E102" s="221"/>
      <c r="F102" s="221"/>
      <c r="G102" s="221"/>
      <c r="H102" s="221"/>
      <c r="I102" s="221"/>
      <c r="J102" s="221"/>
      <c r="K102" s="221"/>
      <c r="L102" s="222"/>
      <c r="M102" s="37"/>
      <c r="P102"/>
      <c r="Q102" s="31"/>
      <c r="AA102"/>
      <c r="AB102"/>
      <c r="AE102"/>
    </row>
    <row r="103" spans="2:31" s="21" customFormat="1" ht="30" customHeight="1" thickBot="1" x14ac:dyDescent="0.25">
      <c r="B103" s="193" t="s">
        <v>3</v>
      </c>
      <c r="C103" s="194"/>
      <c r="D103" s="181"/>
      <c r="E103" s="182"/>
      <c r="F103" s="182"/>
      <c r="G103" s="182"/>
      <c r="H103" s="182"/>
      <c r="I103" s="182"/>
      <c r="J103" s="182"/>
      <c r="K103" s="182"/>
      <c r="L103" s="183"/>
      <c r="M103" s="214" t="str">
        <f>IF(M102="N/A","",(IF(M102="","",(IF(M102&lt;3,"COMMENTS REQUIRED",(IF(M102&gt;4,"COMMENTS REQUIRED","")))))))</f>
        <v/>
      </c>
      <c r="O103" s="21">
        <f>+IF(M103="comments required", 1,0)</f>
        <v>0</v>
      </c>
      <c r="P103"/>
      <c r="Q103" s="31"/>
      <c r="AA103"/>
      <c r="AB103"/>
      <c r="AE103"/>
    </row>
    <row r="104" spans="2:31" s="21" customFormat="1" ht="9.6" customHeight="1" thickBot="1" x14ac:dyDescent="0.25">
      <c r="B104" s="86"/>
      <c r="L104" s="95"/>
      <c r="M104" s="215"/>
      <c r="P104"/>
      <c r="Q104" s="31"/>
      <c r="AA104"/>
      <c r="AB104"/>
      <c r="AE104"/>
    </row>
    <row r="105" spans="2:31" s="21" customFormat="1" ht="51" customHeight="1" thickBot="1" x14ac:dyDescent="0.25">
      <c r="B105" s="86"/>
      <c r="C105" s="89">
        <v>7</v>
      </c>
      <c r="D105" s="220" t="s">
        <v>28</v>
      </c>
      <c r="E105" s="221"/>
      <c r="F105" s="221"/>
      <c r="G105" s="221"/>
      <c r="H105" s="221"/>
      <c r="I105" s="221"/>
      <c r="J105" s="221"/>
      <c r="K105" s="221"/>
      <c r="L105" s="222"/>
      <c r="M105" s="37"/>
      <c r="P105"/>
      <c r="Q105" s="31"/>
      <c r="AA105"/>
      <c r="AB105"/>
      <c r="AE105"/>
    </row>
    <row r="106" spans="2:31" s="21" customFormat="1" ht="30" customHeight="1" thickBot="1" x14ac:dyDescent="0.25">
      <c r="B106" s="193" t="s">
        <v>3</v>
      </c>
      <c r="C106" s="194"/>
      <c r="D106" s="181"/>
      <c r="E106" s="182"/>
      <c r="F106" s="182"/>
      <c r="G106" s="182"/>
      <c r="H106" s="182"/>
      <c r="I106" s="182"/>
      <c r="J106" s="182"/>
      <c r="K106" s="182"/>
      <c r="L106" s="183"/>
      <c r="M106" s="214" t="str">
        <f>IF(M105="N/A","",(IF(M105="","",(IF(M105&lt;3,"COMMENTS REQUIRED",(IF(M105&gt;4,"COMMENTS REQUIRED","")))))))</f>
        <v/>
      </c>
      <c r="O106" s="21">
        <f>+IF(M106="comments required", 1,0)</f>
        <v>0</v>
      </c>
      <c r="P106"/>
      <c r="Q106" s="31"/>
      <c r="AA106"/>
      <c r="AB106"/>
      <c r="AE106"/>
    </row>
    <row r="107" spans="2:31" s="21" customFormat="1" ht="9.6" customHeight="1" thickBot="1" x14ac:dyDescent="0.25">
      <c r="B107" s="86"/>
      <c r="L107" s="95"/>
      <c r="M107" s="213"/>
      <c r="P107"/>
      <c r="Q107" s="31"/>
      <c r="AA107"/>
      <c r="AB107"/>
      <c r="AE107"/>
    </row>
    <row r="108" spans="2:31" ht="30.6" customHeight="1" thickBot="1" x14ac:dyDescent="0.3">
      <c r="B108" s="32"/>
      <c r="C108" s="36"/>
      <c r="D108" s="35"/>
      <c r="E108" s="35"/>
      <c r="F108" s="35"/>
      <c r="G108" s="35"/>
      <c r="H108" s="35"/>
      <c r="I108" s="35"/>
      <c r="J108" s="35"/>
      <c r="K108" s="35"/>
      <c r="L108" s="88" t="s">
        <v>35</v>
      </c>
      <c r="M108" s="82" t="str">
        <f>IF((COUNT(M87:M105)=0),"Not Rated", AVERAGE(M87:M105))</f>
        <v>Not Rated</v>
      </c>
      <c r="P108" t="str">
        <f>IF((COUNT(M108)=0),"NA",M108*0.35)</f>
        <v>NA</v>
      </c>
      <c r="Q108" s="67">
        <f>IF(COUNT(P108)=0,-0.35,0)</f>
        <v>-0.35</v>
      </c>
      <c r="AB108" s="24"/>
    </row>
    <row r="109" spans="2:31" ht="15" customHeight="1" thickBot="1" x14ac:dyDescent="0.25">
      <c r="B109" s="118" t="s">
        <v>36</v>
      </c>
      <c r="C109" s="119"/>
      <c r="D109" s="119"/>
      <c r="E109" s="119"/>
      <c r="F109" s="119"/>
      <c r="G109" s="119"/>
      <c r="H109" s="119"/>
      <c r="I109" s="119"/>
      <c r="J109" s="119"/>
      <c r="K109" s="119"/>
      <c r="L109" s="119"/>
      <c r="M109" s="93"/>
      <c r="AB109" s="24"/>
    </row>
    <row r="110" spans="2:31" ht="13.9" customHeight="1" x14ac:dyDescent="0.2">
      <c r="B110" s="51"/>
      <c r="C110" s="108"/>
      <c r="D110" s="109"/>
      <c r="E110" s="109"/>
      <c r="F110" s="109"/>
      <c r="G110" s="109"/>
      <c r="H110" s="109"/>
      <c r="I110" s="109"/>
      <c r="J110" s="109"/>
      <c r="K110" s="109"/>
      <c r="L110" s="110"/>
      <c r="M110" s="120" t="str">
        <f>IF(M108="Not Rated","",(IF(O110&gt;0,"COMMENTS REQUIRED", "")))</f>
        <v/>
      </c>
      <c r="O110" s="21">
        <f>+SUM(O88:O106)</f>
        <v>0</v>
      </c>
      <c r="AB110" s="24"/>
    </row>
    <row r="111" spans="2:31" ht="13.9" customHeight="1" x14ac:dyDescent="0.2">
      <c r="B111" s="51"/>
      <c r="C111" s="111"/>
      <c r="D111" s="112"/>
      <c r="E111" s="112"/>
      <c r="F111" s="112"/>
      <c r="G111" s="112"/>
      <c r="H111" s="112"/>
      <c r="I111" s="112"/>
      <c r="J111" s="112"/>
      <c r="K111" s="112"/>
      <c r="L111" s="113"/>
      <c r="M111" s="120"/>
      <c r="AB111" s="24"/>
    </row>
    <row r="112" spans="2:31" ht="13.9" customHeight="1" x14ac:dyDescent="0.2">
      <c r="B112" s="53"/>
      <c r="C112" s="111"/>
      <c r="D112" s="112"/>
      <c r="E112" s="112"/>
      <c r="F112" s="112"/>
      <c r="G112" s="112"/>
      <c r="H112" s="112"/>
      <c r="I112" s="112"/>
      <c r="J112" s="112"/>
      <c r="K112" s="112"/>
      <c r="L112" s="113"/>
      <c r="M112" s="52"/>
      <c r="AB112" s="24"/>
    </row>
    <row r="113" spans="2:28" ht="13.9" customHeight="1" thickBot="1" x14ac:dyDescent="0.25">
      <c r="B113" s="53"/>
      <c r="C113" s="114"/>
      <c r="D113" s="115"/>
      <c r="E113" s="115"/>
      <c r="F113" s="115"/>
      <c r="G113" s="115"/>
      <c r="H113" s="115"/>
      <c r="I113" s="115"/>
      <c r="J113" s="115"/>
      <c r="K113" s="115"/>
      <c r="L113" s="116"/>
      <c r="M113" s="52"/>
      <c r="AB113" s="24"/>
    </row>
    <row r="114" spans="2:28" ht="13.9" customHeight="1" thickBot="1" x14ac:dyDescent="0.25">
      <c r="B114" s="54"/>
      <c r="C114" s="55"/>
      <c r="D114" s="55"/>
      <c r="E114" s="55"/>
      <c r="F114" s="55"/>
      <c r="G114" s="55"/>
      <c r="H114" s="55"/>
      <c r="I114" s="55"/>
      <c r="J114" s="55"/>
      <c r="K114" s="55"/>
      <c r="L114" s="55"/>
      <c r="M114" s="56"/>
    </row>
    <row r="115" spans="2:28" ht="13.9" customHeight="1" thickBot="1" x14ac:dyDescent="0.25">
      <c r="B115" s="57"/>
      <c r="C115" s="57"/>
      <c r="D115" s="57"/>
      <c r="E115" s="57"/>
      <c r="F115" s="57"/>
      <c r="G115" s="57"/>
      <c r="H115" s="57"/>
      <c r="I115" s="57"/>
      <c r="J115" s="57"/>
      <c r="K115" s="57"/>
      <c r="L115" s="57"/>
      <c r="M115" s="57"/>
    </row>
    <row r="116" spans="2:28" s="26" customFormat="1" ht="20.25" customHeight="1" thickBot="1" x14ac:dyDescent="0.25">
      <c r="B116" s="100" t="s">
        <v>93</v>
      </c>
      <c r="C116" s="101"/>
      <c r="D116" s="101"/>
      <c r="E116" s="101"/>
      <c r="F116" s="101"/>
      <c r="G116" s="101"/>
      <c r="H116" s="101"/>
      <c r="I116" s="103" t="s">
        <v>47</v>
      </c>
      <c r="J116" s="219" t="str">
        <f>IF($R$25=2,"WEIGHTED","AVERAGE")</f>
        <v>AVERAGE</v>
      </c>
      <c r="K116" s="219"/>
      <c r="L116" s="104" t="s">
        <v>15</v>
      </c>
      <c r="M116" s="82" t="str">
        <f>IF(OR(COUNT(M54,M57,M60)=3,COUNT(M108,M72)=0),IF((COUNT(M108,M72)=0),"Not Rated",IF((COUNT(M108,M72)=2),ROUND(SUM(P72,P108)/(1+SUM(Q108,Q72)),1),ROUND(AVERAGE(M108,M72),1))),"INCOMPLETE")</f>
        <v>Not Rated</v>
      </c>
      <c r="P116" s="83">
        <f>ROUND(SUM(P72:P108),3)</f>
        <v>0</v>
      </c>
      <c r="Q116" s="68">
        <f>ROUND(SUM(Q72:Q108),2)</f>
        <v>-1</v>
      </c>
    </row>
    <row r="117" spans="2:28" ht="13.9" customHeight="1" x14ac:dyDescent="0.2">
      <c r="B117" s="58"/>
      <c r="C117" s="81"/>
      <c r="D117" s="81"/>
      <c r="E117" s="81"/>
      <c r="F117" s="81"/>
      <c r="G117" s="81"/>
      <c r="H117" s="117" t="s">
        <v>94</v>
      </c>
      <c r="I117" s="117"/>
      <c r="J117" s="117"/>
      <c r="K117" s="117"/>
      <c r="L117" s="117"/>
      <c r="M117" s="117"/>
      <c r="N117" s="117"/>
      <c r="P117" s="67">
        <f>(1+SUM(Q72:Q108))</f>
        <v>0</v>
      </c>
    </row>
    <row r="118" spans="2:28" ht="35.1" customHeight="1" x14ac:dyDescent="0.2">
      <c r="B118" s="59"/>
      <c r="H118" s="117"/>
      <c r="I118" s="117"/>
      <c r="J118" s="117"/>
      <c r="K118" s="117"/>
      <c r="L118" s="117"/>
      <c r="M118" s="117"/>
      <c r="N118" s="117"/>
      <c r="P118" s="84" t="e">
        <f>+P116/P117</f>
        <v>#DIV/0!</v>
      </c>
      <c r="S118" s="62"/>
    </row>
    <row r="119" spans="2:28" ht="26.25" customHeight="1" x14ac:dyDescent="0.2">
      <c r="B119" s="59"/>
      <c r="C119" s="22"/>
      <c r="D119" s="61"/>
      <c r="E119" s="61"/>
      <c r="F119" s="61"/>
      <c r="G119" s="61"/>
      <c r="H119" s="61"/>
      <c r="I119" s="61"/>
      <c r="J119" s="61"/>
      <c r="K119" s="61"/>
      <c r="L119" s="61"/>
      <c r="M119" s="61"/>
    </row>
    <row r="120" spans="2:28" ht="26.25" customHeight="1" x14ac:dyDescent="0.2">
      <c r="B120" s="59"/>
      <c r="C120" s="22"/>
      <c r="D120" s="17"/>
      <c r="E120" s="17"/>
      <c r="F120" s="17"/>
      <c r="G120" s="17"/>
      <c r="H120" s="17"/>
      <c r="I120" s="17"/>
      <c r="J120" s="17"/>
      <c r="K120" s="17"/>
      <c r="L120" s="17"/>
      <c r="M120" s="17"/>
    </row>
    <row r="121" spans="2:28" ht="65.099999999999994" customHeight="1" x14ac:dyDescent="0.2">
      <c r="B121" s="59"/>
      <c r="C121" s="22"/>
      <c r="D121" s="17"/>
      <c r="E121" s="17"/>
      <c r="F121" s="17"/>
      <c r="G121" s="17"/>
      <c r="H121" s="17"/>
      <c r="I121" s="17"/>
      <c r="J121" s="17"/>
      <c r="K121" s="17"/>
      <c r="L121" s="17"/>
      <c r="M121" s="17"/>
    </row>
    <row r="122" spans="2:28" ht="50.1" customHeight="1" x14ac:dyDescent="0.2">
      <c r="B122" s="59"/>
      <c r="C122" s="107"/>
      <c r="D122" s="107"/>
      <c r="E122" s="107"/>
      <c r="F122" s="107"/>
      <c r="G122" s="107"/>
      <c r="H122" s="107"/>
      <c r="I122" s="107"/>
      <c r="J122" s="107"/>
      <c r="K122" s="107"/>
      <c r="L122" s="107"/>
      <c r="M122" s="60"/>
    </row>
    <row r="123" spans="2:28" ht="65.099999999999994" customHeight="1" x14ac:dyDescent="0.2">
      <c r="B123" s="59"/>
      <c r="C123" s="107"/>
      <c r="D123" s="107"/>
      <c r="E123" s="107"/>
      <c r="F123" s="107"/>
      <c r="G123" s="107"/>
      <c r="H123" s="107"/>
      <c r="I123" s="107"/>
      <c r="J123" s="107"/>
      <c r="K123" s="107"/>
      <c r="L123" s="107"/>
      <c r="M123" s="60"/>
    </row>
    <row r="124" spans="2:28" ht="14.25" x14ac:dyDescent="0.2">
      <c r="B124" s="64"/>
      <c r="C124" s="62"/>
      <c r="E124" s="63"/>
      <c r="F124" s="5"/>
      <c r="K124" s="7"/>
      <c r="L124" s="7"/>
      <c r="M124" s="24"/>
    </row>
    <row r="125" spans="2:28" ht="13.9" customHeight="1" x14ac:dyDescent="0.2">
      <c r="B125" s="106"/>
      <c r="C125" s="106"/>
      <c r="D125" s="106"/>
      <c r="E125" s="106"/>
      <c r="F125" s="106"/>
      <c r="G125" s="106"/>
      <c r="H125" s="106"/>
      <c r="I125" s="106"/>
      <c r="J125" s="106"/>
      <c r="K125" s="106"/>
      <c r="L125" s="106"/>
      <c r="M125" s="106"/>
    </row>
    <row r="126" spans="2:28" ht="13.9" customHeight="1" x14ac:dyDescent="0.2">
      <c r="B126" s="106"/>
      <c r="C126" s="106"/>
      <c r="D126" s="106"/>
      <c r="E126" s="106"/>
      <c r="F126" s="106"/>
      <c r="G126" s="106"/>
      <c r="H126" s="106"/>
      <c r="I126" s="106"/>
      <c r="J126" s="106"/>
      <c r="K126" s="106"/>
      <c r="L126" s="106"/>
      <c r="M126" s="106"/>
    </row>
    <row r="127" spans="2:28" ht="13.9" customHeight="1" x14ac:dyDescent="0.2">
      <c r="B127" s="106"/>
      <c r="C127" s="106"/>
      <c r="D127" s="106"/>
      <c r="E127" s="106"/>
      <c r="F127" s="106"/>
      <c r="G127" s="106"/>
      <c r="H127" s="106"/>
      <c r="I127" s="106"/>
      <c r="J127" s="106"/>
      <c r="K127" s="106"/>
      <c r="L127" s="106"/>
      <c r="M127" s="106"/>
    </row>
    <row r="128" spans="2:28" ht="14.25" x14ac:dyDescent="0.2">
      <c r="B128" s="66"/>
      <c r="C128" s="62"/>
      <c r="E128" s="63"/>
      <c r="F128" s="5"/>
      <c r="K128" s="7"/>
      <c r="L128" s="7"/>
      <c r="M128" s="7"/>
    </row>
    <row r="129" spans="2:13" ht="35.1" customHeight="1" x14ac:dyDescent="0.2">
      <c r="B129" s="59"/>
      <c r="C129" s="107"/>
      <c r="D129" s="107"/>
      <c r="E129" s="107"/>
      <c r="F129" s="107"/>
      <c r="G129" s="107"/>
      <c r="H129" s="107"/>
      <c r="I129" s="107"/>
      <c r="J129" s="107"/>
      <c r="K129" s="107"/>
      <c r="L129" s="107"/>
      <c r="M129" s="60"/>
    </row>
    <row r="130" spans="2:13" ht="24.95" customHeight="1" x14ac:dyDescent="0.2">
      <c r="B130" s="59"/>
      <c r="C130" s="107"/>
      <c r="D130" s="107"/>
      <c r="E130" s="107"/>
      <c r="F130" s="107"/>
      <c r="G130" s="107"/>
      <c r="H130" s="107"/>
      <c r="I130" s="107"/>
      <c r="J130" s="107"/>
      <c r="K130" s="107"/>
      <c r="L130" s="107"/>
      <c r="M130" s="60"/>
    </row>
    <row r="131" spans="2:13" ht="50.1" customHeight="1" x14ac:dyDescent="0.2">
      <c r="B131" s="59"/>
      <c r="C131" s="107"/>
      <c r="D131" s="107"/>
      <c r="E131" s="107"/>
      <c r="F131" s="107"/>
      <c r="G131" s="107"/>
      <c r="H131" s="107"/>
      <c r="I131" s="107"/>
      <c r="J131" s="107"/>
      <c r="K131" s="107"/>
      <c r="L131" s="107"/>
      <c r="M131" s="60"/>
    </row>
    <row r="132" spans="2:13" ht="35.1" customHeight="1" x14ac:dyDescent="0.2">
      <c r="B132" s="59"/>
      <c r="C132" s="107"/>
      <c r="D132" s="107"/>
      <c r="E132" s="107"/>
      <c r="F132" s="107"/>
      <c r="G132" s="107"/>
      <c r="H132" s="107"/>
      <c r="I132" s="107"/>
      <c r="J132" s="107"/>
      <c r="K132" s="107"/>
      <c r="L132" s="107"/>
      <c r="M132" s="60"/>
    </row>
    <row r="133" spans="2:13" ht="50.1" customHeight="1" x14ac:dyDescent="0.2">
      <c r="B133" s="59"/>
      <c r="C133" s="107"/>
      <c r="D133" s="107"/>
      <c r="E133" s="107"/>
      <c r="F133" s="107"/>
      <c r="G133" s="107"/>
      <c r="H133" s="107"/>
      <c r="I133" s="107"/>
      <c r="J133" s="107"/>
      <c r="K133" s="107"/>
      <c r="L133" s="107"/>
      <c r="M133" s="60"/>
    </row>
    <row r="134" spans="2:13" ht="65.099999999999994" customHeight="1" x14ac:dyDescent="0.2">
      <c r="B134" s="59"/>
      <c r="C134" s="107"/>
      <c r="D134" s="107"/>
      <c r="E134" s="107"/>
      <c r="F134" s="107"/>
      <c r="G134" s="107"/>
      <c r="H134" s="107"/>
      <c r="I134" s="107"/>
      <c r="J134" s="107"/>
      <c r="K134" s="107"/>
      <c r="L134" s="107"/>
      <c r="M134" s="60"/>
    </row>
    <row r="135" spans="2:13" ht="14.25" x14ac:dyDescent="0.2">
      <c r="B135" s="64"/>
      <c r="C135" s="62"/>
      <c r="E135" s="63"/>
      <c r="F135" s="5"/>
      <c r="K135" s="7"/>
      <c r="L135" s="7"/>
      <c r="M135" s="24"/>
    </row>
    <row r="136" spans="2:13" ht="14.25" x14ac:dyDescent="0.2">
      <c r="B136" s="106"/>
      <c r="C136" s="106"/>
      <c r="D136" s="106"/>
      <c r="E136" s="106"/>
      <c r="F136" s="106"/>
      <c r="G136" s="106"/>
      <c r="H136" s="106"/>
      <c r="I136" s="106"/>
      <c r="J136" s="106"/>
      <c r="K136" s="106"/>
      <c r="L136" s="106"/>
      <c r="M136" s="106"/>
    </row>
    <row r="137" spans="2:13" ht="13.9" customHeight="1" x14ac:dyDescent="0.2">
      <c r="B137" s="106"/>
      <c r="C137" s="106"/>
      <c r="D137" s="106"/>
      <c r="E137" s="106"/>
      <c r="F137" s="106"/>
      <c r="G137" s="106"/>
      <c r="H137" s="106"/>
      <c r="I137" s="106"/>
      <c r="J137" s="106"/>
      <c r="K137" s="106"/>
      <c r="L137" s="106"/>
      <c r="M137" s="106"/>
    </row>
    <row r="138" spans="2:13" ht="13.9" customHeight="1" x14ac:dyDescent="0.2">
      <c r="B138" s="106"/>
      <c r="C138" s="106"/>
      <c r="D138" s="106"/>
      <c r="E138" s="106"/>
      <c r="F138" s="106"/>
      <c r="G138" s="106"/>
      <c r="H138" s="106"/>
      <c r="I138" s="106"/>
      <c r="J138" s="106"/>
      <c r="K138" s="106"/>
      <c r="L138" s="106"/>
      <c r="M138" s="106"/>
    </row>
    <row r="139" spans="2:13" ht="14.25" customHeight="1" x14ac:dyDescent="0.2">
      <c r="B139" s="65"/>
      <c r="C139" s="105"/>
      <c r="D139" s="105"/>
      <c r="E139" s="105"/>
      <c r="F139" s="105"/>
      <c r="G139" s="105"/>
      <c r="H139" s="105"/>
      <c r="I139" s="105"/>
      <c r="J139" s="105"/>
      <c r="K139" s="105"/>
      <c r="L139" s="105"/>
      <c r="M139" s="105"/>
    </row>
    <row r="140" spans="2:13" ht="24.95" customHeight="1" x14ac:dyDescent="0.2">
      <c r="B140" s="59"/>
      <c r="C140" s="107"/>
      <c r="D140" s="107"/>
      <c r="E140" s="107"/>
      <c r="F140" s="107"/>
      <c r="G140" s="107"/>
      <c r="H140" s="107"/>
      <c r="I140" s="107"/>
      <c r="J140" s="107"/>
      <c r="K140" s="107"/>
      <c r="L140" s="107"/>
      <c r="M140" s="60"/>
    </row>
    <row r="141" spans="2:13" ht="50.1" customHeight="1" x14ac:dyDescent="0.2">
      <c r="B141" s="59"/>
      <c r="C141" s="107"/>
      <c r="D141" s="107"/>
      <c r="E141" s="107"/>
      <c r="F141" s="107"/>
      <c r="G141" s="107"/>
      <c r="H141" s="107"/>
      <c r="I141" s="107"/>
      <c r="J141" s="107"/>
      <c r="K141" s="107"/>
      <c r="L141" s="107"/>
      <c r="M141" s="60"/>
    </row>
    <row r="142" spans="2:13" ht="35.1" customHeight="1" x14ac:dyDescent="0.2">
      <c r="B142" s="59"/>
      <c r="C142" s="107"/>
      <c r="D142" s="107"/>
      <c r="E142" s="107"/>
      <c r="F142" s="107"/>
      <c r="G142" s="107"/>
      <c r="H142" s="107"/>
      <c r="I142" s="107"/>
      <c r="J142" s="107"/>
      <c r="K142" s="107"/>
      <c r="L142" s="107"/>
      <c r="M142" s="60"/>
    </row>
    <row r="143" spans="2:13" ht="24.95" customHeight="1" x14ac:dyDescent="0.2">
      <c r="B143" s="59"/>
      <c r="C143" s="107"/>
      <c r="D143" s="107"/>
      <c r="E143" s="107"/>
      <c r="F143" s="107"/>
      <c r="G143" s="107"/>
      <c r="H143" s="107"/>
      <c r="I143" s="107"/>
      <c r="J143" s="107"/>
      <c r="K143" s="107"/>
      <c r="L143" s="107"/>
      <c r="M143" s="60"/>
    </row>
    <row r="144" spans="2:13" ht="24.95" customHeight="1" x14ac:dyDescent="0.2">
      <c r="B144" s="59"/>
      <c r="C144" s="107"/>
      <c r="D144" s="107"/>
      <c r="E144" s="107"/>
      <c r="F144" s="107"/>
      <c r="G144" s="107"/>
      <c r="H144" s="107"/>
      <c r="I144" s="107"/>
      <c r="J144" s="107"/>
      <c r="K144" s="107"/>
      <c r="L144" s="107"/>
      <c r="M144" s="60"/>
    </row>
    <row r="145" spans="2:13" ht="14.25" x14ac:dyDescent="0.2">
      <c r="B145" s="64"/>
      <c r="C145" s="62"/>
      <c r="E145" s="63"/>
      <c r="F145" s="5"/>
      <c r="K145" s="7"/>
      <c r="L145" s="7"/>
      <c r="M145" s="24"/>
    </row>
    <row r="146" spans="2:13" ht="14.25" x14ac:dyDescent="0.2">
      <c r="B146" s="106"/>
      <c r="C146" s="106"/>
      <c r="D146" s="106"/>
      <c r="E146" s="106"/>
      <c r="F146" s="106"/>
      <c r="G146" s="106"/>
      <c r="H146" s="106"/>
      <c r="I146" s="106"/>
      <c r="J146" s="106"/>
      <c r="K146" s="106"/>
      <c r="L146" s="106"/>
      <c r="M146" s="106"/>
    </row>
    <row r="147" spans="2:13" ht="14.25" x14ac:dyDescent="0.2">
      <c r="B147" s="106"/>
      <c r="C147" s="106"/>
      <c r="D147" s="106"/>
      <c r="E147" s="106"/>
      <c r="F147" s="106"/>
      <c r="G147" s="106"/>
      <c r="H147" s="106"/>
      <c r="I147" s="106"/>
      <c r="J147" s="106"/>
      <c r="K147" s="106"/>
      <c r="L147" s="106"/>
      <c r="M147" s="106"/>
    </row>
    <row r="148" spans="2:13" ht="13.9" customHeight="1" x14ac:dyDescent="0.2">
      <c r="B148" s="106"/>
      <c r="C148" s="106"/>
      <c r="D148" s="106"/>
      <c r="E148" s="106"/>
      <c r="F148" s="106"/>
      <c r="G148" s="106"/>
      <c r="H148" s="106"/>
      <c r="I148" s="106"/>
      <c r="J148" s="106"/>
      <c r="K148" s="106"/>
      <c r="L148" s="106"/>
      <c r="M148" s="106"/>
    </row>
    <row r="149" spans="2:13" ht="15" customHeight="1" x14ac:dyDescent="0.2">
      <c r="B149" s="65"/>
      <c r="C149" s="105"/>
      <c r="D149" s="105"/>
      <c r="E149" s="105"/>
      <c r="F149" s="105"/>
      <c r="G149" s="105"/>
      <c r="H149" s="105"/>
      <c r="I149" s="105"/>
      <c r="J149" s="105"/>
      <c r="K149" s="105"/>
      <c r="L149" s="105"/>
      <c r="M149" s="105"/>
    </row>
    <row r="150" spans="2:13" ht="14.25" x14ac:dyDescent="0.2">
      <c r="B150" s="64"/>
      <c r="C150" s="64"/>
      <c r="D150" s="64"/>
      <c r="E150" s="64"/>
      <c r="F150" s="64"/>
      <c r="G150" s="64"/>
      <c r="H150" s="64"/>
      <c r="I150" s="64"/>
      <c r="J150" s="64"/>
      <c r="K150" s="64"/>
      <c r="L150" s="64"/>
      <c r="M150" s="64"/>
    </row>
    <row r="151" spans="2:13" ht="14.25" x14ac:dyDescent="0.2">
      <c r="B151" s="64"/>
      <c r="C151" s="64"/>
      <c r="D151" s="64"/>
      <c r="E151" s="64"/>
      <c r="F151" s="64"/>
      <c r="G151" s="64"/>
      <c r="H151" s="64"/>
      <c r="I151" s="64"/>
      <c r="J151" s="64"/>
      <c r="K151" s="64"/>
      <c r="L151" s="64"/>
      <c r="M151" s="64"/>
    </row>
    <row r="152" spans="2:13" ht="14.25" x14ac:dyDescent="0.2">
      <c r="B152" s="64"/>
      <c r="C152" s="64"/>
      <c r="D152" s="64"/>
      <c r="E152" s="64"/>
      <c r="F152" s="64"/>
      <c r="G152" s="64"/>
      <c r="H152" s="64"/>
      <c r="I152" s="64"/>
      <c r="J152" s="64"/>
      <c r="K152" s="64"/>
      <c r="L152" s="64"/>
      <c r="M152" s="64"/>
    </row>
    <row r="153" spans="2:13" ht="14.25" x14ac:dyDescent="0.2">
      <c r="B153" s="64"/>
      <c r="C153" s="64"/>
      <c r="D153" s="64"/>
      <c r="E153" s="64"/>
      <c r="F153" s="64"/>
      <c r="G153" s="64"/>
      <c r="H153" s="64"/>
      <c r="I153" s="64"/>
      <c r="J153" s="64"/>
      <c r="K153" s="64"/>
      <c r="L153" s="64"/>
      <c r="M153" s="64"/>
    </row>
    <row r="154" spans="2:13" ht="14.25" x14ac:dyDescent="0.2">
      <c r="B154" s="64"/>
      <c r="C154" s="64"/>
      <c r="D154" s="64"/>
      <c r="E154" s="64"/>
      <c r="F154" s="64"/>
      <c r="G154" s="64"/>
      <c r="H154" s="64"/>
      <c r="I154" s="64"/>
      <c r="J154" s="64"/>
      <c r="K154" s="64"/>
      <c r="L154" s="64"/>
      <c r="M154" s="64"/>
    </row>
    <row r="155" spans="2:13" ht="14.25" x14ac:dyDescent="0.2">
      <c r="B155" s="64"/>
      <c r="C155" s="64"/>
      <c r="D155" s="64"/>
      <c r="E155" s="64"/>
      <c r="F155" s="64"/>
      <c r="G155" s="64"/>
      <c r="H155" s="64"/>
      <c r="I155" s="64"/>
      <c r="J155" s="64"/>
      <c r="K155" s="64"/>
      <c r="L155" s="64"/>
      <c r="M155" s="64"/>
    </row>
    <row r="156" spans="2:13" ht="14.25" x14ac:dyDescent="0.2">
      <c r="B156" s="64"/>
      <c r="C156" s="64"/>
      <c r="D156" s="64"/>
      <c r="E156" s="64"/>
      <c r="F156" s="64"/>
      <c r="G156" s="64"/>
      <c r="H156" s="64"/>
      <c r="I156" s="64"/>
      <c r="J156" s="64"/>
      <c r="K156" s="64"/>
      <c r="L156" s="64"/>
      <c r="M156" s="64"/>
    </row>
    <row r="157" spans="2:13" ht="14.25" x14ac:dyDescent="0.2">
      <c r="B157" s="64"/>
      <c r="C157" s="64"/>
      <c r="D157" s="64"/>
      <c r="E157" s="64"/>
      <c r="F157" s="64"/>
      <c r="G157" s="64"/>
      <c r="H157" s="64"/>
      <c r="I157" s="64"/>
      <c r="J157" s="64"/>
      <c r="K157" s="64"/>
      <c r="L157" s="64"/>
      <c r="M157" s="64"/>
    </row>
    <row r="158" spans="2:13" ht="14.25" x14ac:dyDescent="0.2">
      <c r="B158" s="64"/>
      <c r="C158" s="64"/>
      <c r="D158" s="64"/>
      <c r="E158" s="64"/>
      <c r="F158" s="64"/>
      <c r="G158" s="64"/>
      <c r="H158" s="64"/>
      <c r="I158" s="64"/>
      <c r="J158" s="64"/>
      <c r="K158" s="64"/>
      <c r="L158" s="64"/>
      <c r="M158" s="64"/>
    </row>
    <row r="159" spans="2:13" ht="14.25" x14ac:dyDescent="0.2">
      <c r="B159" s="64"/>
      <c r="C159" s="64"/>
      <c r="D159" s="64"/>
      <c r="E159" s="64"/>
      <c r="F159" s="64"/>
      <c r="G159" s="64"/>
      <c r="H159" s="64"/>
      <c r="I159" s="64"/>
      <c r="J159" s="64"/>
      <c r="K159" s="64"/>
      <c r="L159" s="64"/>
      <c r="M159" s="64"/>
    </row>
    <row r="160" spans="2:13" ht="14.25" x14ac:dyDescent="0.2">
      <c r="B160" s="64"/>
      <c r="C160" s="64"/>
      <c r="D160" s="64"/>
      <c r="E160" s="64"/>
      <c r="F160" s="64"/>
      <c r="G160" s="64"/>
      <c r="H160" s="64"/>
      <c r="I160" s="64"/>
      <c r="J160" s="64"/>
      <c r="K160" s="64"/>
      <c r="L160" s="64"/>
      <c r="M160" s="64"/>
    </row>
    <row r="161" spans="2:13" ht="14.25" x14ac:dyDescent="0.2">
      <c r="B161" s="64"/>
      <c r="C161" s="64"/>
      <c r="D161" s="64"/>
      <c r="E161" s="64"/>
      <c r="F161" s="64"/>
      <c r="G161" s="64"/>
      <c r="H161" s="64"/>
      <c r="I161" s="64"/>
      <c r="J161" s="64"/>
      <c r="K161" s="64"/>
      <c r="L161" s="64"/>
      <c r="M161" s="64"/>
    </row>
    <row r="162" spans="2:13" ht="14.25" x14ac:dyDescent="0.2">
      <c r="B162" s="106"/>
      <c r="C162" s="106"/>
      <c r="D162" s="106"/>
      <c r="E162" s="106"/>
      <c r="F162" s="106"/>
      <c r="G162" s="106"/>
      <c r="H162" s="106"/>
      <c r="I162" s="106"/>
      <c r="J162" s="106"/>
      <c r="K162" s="106"/>
      <c r="L162" s="106"/>
      <c r="M162" s="106"/>
    </row>
    <row r="163" spans="2:13" ht="14.25" x14ac:dyDescent="0.2">
      <c r="B163" s="106"/>
      <c r="C163" s="106"/>
      <c r="D163" s="106"/>
      <c r="E163" s="106"/>
      <c r="F163" s="106"/>
      <c r="G163" s="106"/>
      <c r="H163" s="106"/>
      <c r="I163" s="106"/>
      <c r="J163" s="106"/>
      <c r="K163" s="106"/>
      <c r="L163" s="106"/>
      <c r="M163" s="106"/>
    </row>
    <row r="164" spans="2:13" ht="2.25" customHeight="1" x14ac:dyDescent="0.2">
      <c r="B164" s="64"/>
      <c r="C164" s="64"/>
      <c r="D164" s="64"/>
      <c r="E164" s="64"/>
      <c r="F164" s="64"/>
      <c r="G164" s="64"/>
      <c r="H164" s="64"/>
      <c r="I164" s="64"/>
      <c r="J164" s="64"/>
      <c r="K164" s="64"/>
      <c r="L164" s="64"/>
      <c r="M164" s="64"/>
    </row>
  </sheetData>
  <sheetProtection sheet="1" selectLockedCells="1"/>
  <mergeCells count="130">
    <mergeCell ref="B94:C94"/>
    <mergeCell ref="D94:L94"/>
    <mergeCell ref="M94:M95"/>
    <mergeCell ref="D96:L96"/>
    <mergeCell ref="B97:C97"/>
    <mergeCell ref="D97:L97"/>
    <mergeCell ref="M97:M98"/>
    <mergeCell ref="D90:L90"/>
    <mergeCell ref="J116:K116"/>
    <mergeCell ref="D105:L105"/>
    <mergeCell ref="B106:C106"/>
    <mergeCell ref="D106:L106"/>
    <mergeCell ref="M106:M107"/>
    <mergeCell ref="B103:C103"/>
    <mergeCell ref="D103:L103"/>
    <mergeCell ref="M103:M104"/>
    <mergeCell ref="D99:L99"/>
    <mergeCell ref="B100:C100"/>
    <mergeCell ref="D100:L100"/>
    <mergeCell ref="M100:M101"/>
    <mergeCell ref="D102:L102"/>
    <mergeCell ref="B91:C91"/>
    <mergeCell ref="D91:L91"/>
    <mergeCell ref="M91:M92"/>
    <mergeCell ref="D93:L93"/>
    <mergeCell ref="M70:M71"/>
    <mergeCell ref="M74:M75"/>
    <mergeCell ref="C86:L86"/>
    <mergeCell ref="M55:M56"/>
    <mergeCell ref="M58:M59"/>
    <mergeCell ref="M61:M62"/>
    <mergeCell ref="M64:M65"/>
    <mergeCell ref="M67:M68"/>
    <mergeCell ref="B64:C64"/>
    <mergeCell ref="B58:C58"/>
    <mergeCell ref="B55:C55"/>
    <mergeCell ref="B61:C61"/>
    <mergeCell ref="B67:C67"/>
    <mergeCell ref="D87:L87"/>
    <mergeCell ref="M88:M89"/>
    <mergeCell ref="B88:C88"/>
    <mergeCell ref="D88:L88"/>
    <mergeCell ref="B32:M32"/>
    <mergeCell ref="C33:L36"/>
    <mergeCell ref="B43:M46"/>
    <mergeCell ref="C17:M17"/>
    <mergeCell ref="C18:M18"/>
    <mergeCell ref="C19:M19"/>
    <mergeCell ref="C20:M20"/>
    <mergeCell ref="C21:M21"/>
    <mergeCell ref="M33:M34"/>
    <mergeCell ref="C53:L53"/>
    <mergeCell ref="C51:L51"/>
    <mergeCell ref="C84:L84"/>
    <mergeCell ref="C82:M82"/>
    <mergeCell ref="C49:M49"/>
    <mergeCell ref="B28:G28"/>
    <mergeCell ref="K28:M28"/>
    <mergeCell ref="B29:G29"/>
    <mergeCell ref="C48:M48"/>
    <mergeCell ref="D61:L61"/>
    <mergeCell ref="D55:L55"/>
    <mergeCell ref="D58:L58"/>
    <mergeCell ref="D63:L63"/>
    <mergeCell ref="D67:L67"/>
    <mergeCell ref="D54:L54"/>
    <mergeCell ref="D57:L57"/>
    <mergeCell ref="D60:L60"/>
    <mergeCell ref="D64:L64"/>
    <mergeCell ref="D70:L70"/>
    <mergeCell ref="B73:M73"/>
    <mergeCell ref="C74:L77"/>
    <mergeCell ref="D66:L66"/>
    <mergeCell ref="D69:L69"/>
    <mergeCell ref="B70:C70"/>
    <mergeCell ref="E8:I8"/>
    <mergeCell ref="K8:M8"/>
    <mergeCell ref="K2:M2"/>
    <mergeCell ref="F3:G3"/>
    <mergeCell ref="B4:D4"/>
    <mergeCell ref="E4:H4"/>
    <mergeCell ref="K4:M4"/>
    <mergeCell ref="B5:D5"/>
    <mergeCell ref="E5:I5"/>
    <mergeCell ref="K5:M5"/>
    <mergeCell ref="B6:D6"/>
    <mergeCell ref="E6:I6"/>
    <mergeCell ref="K6:M6"/>
    <mergeCell ref="E7:I7"/>
    <mergeCell ref="K7:M7"/>
    <mergeCell ref="E9:I9"/>
    <mergeCell ref="K9:M9"/>
    <mergeCell ref="B22:M22"/>
    <mergeCell ref="M24:M26"/>
    <mergeCell ref="E24:L26"/>
    <mergeCell ref="B12:M12"/>
    <mergeCell ref="B13:M13"/>
    <mergeCell ref="B14:M14"/>
    <mergeCell ref="B16:M16"/>
    <mergeCell ref="B24:D26"/>
    <mergeCell ref="B127:M127"/>
    <mergeCell ref="C110:L113"/>
    <mergeCell ref="C122:L122"/>
    <mergeCell ref="C123:L123"/>
    <mergeCell ref="B125:M125"/>
    <mergeCell ref="B126:M126"/>
    <mergeCell ref="H117:N118"/>
    <mergeCell ref="B109:L109"/>
    <mergeCell ref="M110:M111"/>
    <mergeCell ref="C141:L141"/>
    <mergeCell ref="C129:L129"/>
    <mergeCell ref="C130:L130"/>
    <mergeCell ref="C131:L131"/>
    <mergeCell ref="C132:L132"/>
    <mergeCell ref="C133:L133"/>
    <mergeCell ref="C134:L134"/>
    <mergeCell ref="B136:M136"/>
    <mergeCell ref="B137:M137"/>
    <mergeCell ref="B138:M138"/>
    <mergeCell ref="C139:M139"/>
    <mergeCell ref="C140:L140"/>
    <mergeCell ref="C149:M149"/>
    <mergeCell ref="B162:M162"/>
    <mergeCell ref="B163:M163"/>
    <mergeCell ref="C142:L142"/>
    <mergeCell ref="C143:L143"/>
    <mergeCell ref="C144:L144"/>
    <mergeCell ref="B146:M146"/>
    <mergeCell ref="B147:M147"/>
    <mergeCell ref="B148:M148"/>
  </mergeCells>
  <dataValidations xWindow="1405" yWindow="886" count="5">
    <dataValidation allowBlank="1" showInputMessage="1" showErrorMessage="1" prompt="Enter reviewer comments concerning scheduling activities" sqref="B115 L116" xr:uid="{00000000-0002-0000-0000-000001000000}"/>
    <dataValidation allowBlank="1" showInputMessage="1" showErrorMessage="1" prompt="Enter reviewer comments " sqref="C74:L77 D67 D55 D58 D61 D64 D70 D100 D88 D91 D94 D97 D103 D106" xr:uid="{951F6BF9-E889-46EE-9B83-1FC9BE114A3D}"/>
    <dataValidation allowBlank="1" showInputMessage="1" showErrorMessage="1" prompt="Enter reviewer comments" sqref="C110:L113 C33:L36" xr:uid="{9B1E1BF8-167F-42D5-8CA6-0DFEA04652DB}"/>
    <dataValidation type="list" allowBlank="1" showInputMessage="1" showErrorMessage="1" error="Rating must be 1 through 5 or N/A if not applicable" prompt="Rating must be 1 through 5" sqref="M105 M54 M69 M66 M63 M60 M57 M87 M102 M99 M90 M93 M96" xr:uid="{00000000-0002-0000-0000-000000000000}">
      <formula1>$P$3:$P$11</formula1>
    </dataValidation>
    <dataValidation allowBlank="1" showInputMessage="1" showErrorMessage="1" prompt="_x000a_" sqref="C79:M81" xr:uid="{6B5C1911-AE24-47FC-BEEF-CE44781B14CB}"/>
  </dataValidations>
  <hyperlinks>
    <hyperlink ref="B13" r:id="rId1" xr:uid="{B28FF071-5CED-4805-9E28-1729FC17F4D1}"/>
  </hyperlinks>
  <printOptions horizontalCentered="1"/>
  <pageMargins left="0.5" right="0.5" top="0.75" bottom="0.75" header="0.17" footer="0"/>
  <pageSetup scale="72" orientation="portrait" r:id="rId2"/>
  <headerFooter alignWithMargins="0">
    <oddHeader>&amp;CSTATE OF FLORIDA DEPARTMENT OF TRANSPORTATION
&amp;"Arial,Bold"&amp;14CONSULTANT &amp;KC00000POST-DESIGN MANAGEMENT&amp;K000000 EVALUATION GUIDELINES WORKSHEET&amp;RRev. 2/24/2025</oddHeader>
    <oddFooter>&amp;CPage &amp;P of &amp;N</oddFooter>
  </headerFooter>
  <rowBreaks count="2" manualBreakCount="2">
    <brk id="40" max="13" man="1"/>
    <brk id="8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6A95-1A11-4E13-B983-3E9430532CF5}">
  <sheetPr codeName="Sheet4"/>
  <dimension ref="A1:AE308"/>
  <sheetViews>
    <sheetView showGridLines="0" view="pageBreakPreview" topLeftCell="A18" zoomScale="145" zoomScaleNormal="85" zoomScaleSheetLayoutView="145" zoomScalePageLayoutView="115" workbookViewId="0">
      <selection activeCell="M246" sqref="M246"/>
    </sheetView>
  </sheetViews>
  <sheetFormatPr defaultRowHeight="12.75" x14ac:dyDescent="0.2"/>
  <cols>
    <col min="1" max="1" width="2.7109375" customWidth="1"/>
    <col min="2" max="2" width="3.5703125" customWidth="1"/>
    <col min="3" max="3" width="7.28515625" customWidth="1"/>
    <col min="4" max="4" width="34.7109375" customWidth="1"/>
    <col min="5" max="5" width="18.5703125" bestFit="1" customWidth="1"/>
    <col min="6" max="6" width="6" customWidth="1"/>
    <col min="7" max="7" width="5.28515625" customWidth="1"/>
    <col min="8" max="8" width="9.7109375" customWidth="1"/>
    <col min="9" max="9" width="11.7109375" customWidth="1"/>
    <col min="10" max="10" width="3.7109375" customWidth="1"/>
    <col min="12" max="12" width="10.28515625" customWidth="1"/>
    <col min="13" max="13" width="12.7109375" customWidth="1"/>
    <col min="14" max="14" width="2.7109375" customWidth="1"/>
    <col min="15" max="15" width="2.7109375" hidden="1" customWidth="1"/>
    <col min="16" max="17" width="7.7109375" hidden="1" customWidth="1"/>
    <col min="18" max="18" width="2" hidden="1" customWidth="1"/>
    <col min="19" max="20" width="8.85546875" hidden="1" customWidth="1"/>
    <col min="24" max="28" width="10.5703125" customWidth="1"/>
  </cols>
  <sheetData>
    <row r="1" spans="2:16" s="6" customFormat="1" ht="12" customHeight="1" x14ac:dyDescent="0.2">
      <c r="B1" s="41"/>
      <c r="C1" s="3"/>
      <c r="D1" s="3"/>
      <c r="E1" s="3"/>
      <c r="F1" s="3"/>
      <c r="G1" s="3"/>
      <c r="H1" s="3"/>
      <c r="I1" s="3"/>
      <c r="J1" s="3"/>
      <c r="K1" s="3"/>
      <c r="L1" s="3"/>
      <c r="M1" s="40"/>
      <c r="N1" s="28"/>
      <c r="O1" s="28"/>
    </row>
    <row r="2" spans="2:16" ht="7.9" customHeight="1" thickBot="1" x14ac:dyDescent="0.3">
      <c r="B2" s="1"/>
      <c r="C2" s="2"/>
      <c r="D2" s="2"/>
      <c r="E2" s="2"/>
      <c r="F2" s="2"/>
      <c r="G2" s="2"/>
      <c r="H2" s="2"/>
      <c r="I2" s="2"/>
      <c r="J2" s="2"/>
      <c r="K2" s="160"/>
      <c r="L2" s="160"/>
      <c r="M2" s="160"/>
    </row>
    <row r="3" spans="2:16" x14ac:dyDescent="0.2">
      <c r="B3" s="12"/>
      <c r="C3" s="13"/>
      <c r="D3" s="8"/>
      <c r="E3" s="8"/>
      <c r="F3" s="161"/>
      <c r="G3" s="161"/>
      <c r="H3" s="30"/>
      <c r="I3" s="8"/>
      <c r="J3" s="8"/>
      <c r="K3" s="8"/>
      <c r="L3" s="8"/>
      <c r="M3" s="14"/>
      <c r="P3" s="27">
        <v>5</v>
      </c>
    </row>
    <row r="4" spans="2:16" x14ac:dyDescent="0.2">
      <c r="B4" s="162" t="s">
        <v>7</v>
      </c>
      <c r="C4" s="163"/>
      <c r="D4" s="163"/>
      <c r="E4" s="164"/>
      <c r="F4" s="164"/>
      <c r="G4" s="164"/>
      <c r="H4" s="164"/>
      <c r="I4" s="4" t="s">
        <v>0</v>
      </c>
      <c r="J4" s="4"/>
      <c r="K4" s="165"/>
      <c r="L4" s="165"/>
      <c r="M4" s="166"/>
      <c r="P4" s="27">
        <v>4.5</v>
      </c>
    </row>
    <row r="5" spans="2:16" x14ac:dyDescent="0.2">
      <c r="B5" s="162" t="s">
        <v>14</v>
      </c>
      <c r="C5" s="163"/>
      <c r="D5" s="163"/>
      <c r="E5" s="167"/>
      <c r="F5" s="167"/>
      <c r="G5" s="167"/>
      <c r="H5" s="167"/>
      <c r="I5" s="167"/>
      <c r="K5" s="121"/>
      <c r="L5" s="121"/>
      <c r="M5" s="122"/>
      <c r="P5" s="27">
        <v>4</v>
      </c>
    </row>
    <row r="6" spans="2:16" x14ac:dyDescent="0.2">
      <c r="B6" s="162" t="s">
        <v>13</v>
      </c>
      <c r="C6" s="163"/>
      <c r="D6" s="163"/>
      <c r="E6" s="168"/>
      <c r="F6" s="168"/>
      <c r="G6" s="168"/>
      <c r="H6" s="168"/>
      <c r="I6" s="168"/>
      <c r="K6" s="121"/>
      <c r="L6" s="121"/>
      <c r="M6" s="122"/>
      <c r="P6" s="27">
        <v>3.5</v>
      </c>
    </row>
    <row r="7" spans="2:16" x14ac:dyDescent="0.2">
      <c r="B7" s="29" t="s">
        <v>8</v>
      </c>
      <c r="E7" s="168"/>
      <c r="F7" s="168"/>
      <c r="G7" s="168"/>
      <c r="H7" s="168"/>
      <c r="I7" s="168"/>
      <c r="K7" s="121"/>
      <c r="L7" s="121"/>
      <c r="M7" s="122"/>
      <c r="P7" s="27">
        <v>3</v>
      </c>
    </row>
    <row r="8" spans="2:16" x14ac:dyDescent="0.2">
      <c r="B8" s="29" t="s">
        <v>9</v>
      </c>
      <c r="D8" s="27"/>
      <c r="E8" s="157"/>
      <c r="F8" s="157"/>
      <c r="G8" s="157"/>
      <c r="H8" s="157"/>
      <c r="I8" s="157"/>
      <c r="K8" s="158"/>
      <c r="L8" s="158"/>
      <c r="M8" s="159"/>
      <c r="P8" s="27">
        <v>2.5</v>
      </c>
    </row>
    <row r="9" spans="2:16" x14ac:dyDescent="0.2">
      <c r="B9" s="29" t="s">
        <v>10</v>
      </c>
      <c r="D9" s="47"/>
      <c r="E9" s="121"/>
      <c r="F9" s="121"/>
      <c r="G9" s="121"/>
      <c r="H9" s="121"/>
      <c r="I9" s="121"/>
      <c r="J9" s="25"/>
      <c r="K9" s="121"/>
      <c r="L9" s="121"/>
      <c r="M9" s="122"/>
      <c r="P9" s="27">
        <v>2</v>
      </c>
    </row>
    <row r="10" spans="2:16" ht="13.5" thickBot="1" x14ac:dyDescent="0.25">
      <c r="B10" s="15"/>
      <c r="C10" s="11"/>
      <c r="D10" s="48"/>
      <c r="E10" s="49"/>
      <c r="F10" s="49"/>
      <c r="G10" s="49"/>
      <c r="H10" s="49"/>
      <c r="I10" s="49"/>
      <c r="J10" s="16"/>
      <c r="K10" s="48"/>
      <c r="L10" s="48"/>
      <c r="M10" s="50"/>
      <c r="P10" s="27">
        <v>1.5</v>
      </c>
    </row>
    <row r="11" spans="2:16" ht="15.75" thickBot="1" x14ac:dyDescent="0.25">
      <c r="B11" s="17"/>
      <c r="C11" s="17"/>
      <c r="D11" s="17"/>
      <c r="E11" s="17"/>
      <c r="F11" s="17"/>
      <c r="G11" s="17"/>
      <c r="H11" s="17"/>
      <c r="I11" s="17"/>
      <c r="J11" s="17"/>
      <c r="K11" s="17"/>
      <c r="L11" s="17"/>
      <c r="M11" s="17"/>
      <c r="P11" s="27">
        <v>1</v>
      </c>
    </row>
    <row r="12" spans="2:16" s="80" customFormat="1" ht="70.900000000000006" customHeight="1" x14ac:dyDescent="0.25">
      <c r="B12" s="136" t="s">
        <v>25</v>
      </c>
      <c r="C12" s="137"/>
      <c r="D12" s="137"/>
      <c r="E12" s="137"/>
      <c r="F12" s="137"/>
      <c r="G12" s="137"/>
      <c r="H12" s="137"/>
      <c r="I12" s="137"/>
      <c r="J12" s="137"/>
      <c r="K12" s="137"/>
      <c r="L12" s="137"/>
      <c r="M12" s="138"/>
    </row>
    <row r="13" spans="2:16" ht="17.25" thickBot="1" x14ac:dyDescent="0.25">
      <c r="B13" s="139" t="s">
        <v>17</v>
      </c>
      <c r="C13" s="140"/>
      <c r="D13" s="140"/>
      <c r="E13" s="140"/>
      <c r="F13" s="140"/>
      <c r="G13" s="140"/>
      <c r="H13" s="140"/>
      <c r="I13" s="140"/>
      <c r="J13" s="140"/>
      <c r="K13" s="140"/>
      <c r="L13" s="140"/>
      <c r="M13" s="141"/>
    </row>
    <row r="14" spans="2:16" ht="15" thickBot="1" x14ac:dyDescent="0.25">
      <c r="B14" s="142" t="s">
        <v>24</v>
      </c>
      <c r="C14" s="143"/>
      <c r="D14" s="143"/>
      <c r="E14" s="143"/>
      <c r="F14" s="143"/>
      <c r="G14" s="143"/>
      <c r="H14" s="143"/>
      <c r="I14" s="143"/>
      <c r="J14" s="143"/>
      <c r="K14" s="143"/>
      <c r="L14" s="143"/>
      <c r="M14" s="144"/>
    </row>
    <row r="15" spans="2:16" ht="12.6" customHeight="1" thickBot="1" x14ac:dyDescent="0.25">
      <c r="B15" s="71"/>
      <c r="C15" s="70"/>
      <c r="D15" s="70"/>
      <c r="E15" s="70"/>
      <c r="F15" s="70"/>
      <c r="G15" s="70"/>
      <c r="H15" s="70"/>
      <c r="I15" s="70"/>
      <c r="J15" s="70"/>
      <c r="K15" s="72"/>
      <c r="L15" s="73"/>
      <c r="M15" s="73"/>
    </row>
    <row r="16" spans="2:16" ht="15" thickBot="1" x14ac:dyDescent="0.25">
      <c r="B16" s="145" t="s">
        <v>16</v>
      </c>
      <c r="C16" s="146"/>
      <c r="D16" s="146"/>
      <c r="E16" s="146"/>
      <c r="F16" s="146"/>
      <c r="G16" s="146"/>
      <c r="H16" s="146"/>
      <c r="I16" s="146"/>
      <c r="J16" s="146"/>
      <c r="K16" s="146"/>
      <c r="L16" s="146"/>
      <c r="M16" s="147"/>
    </row>
    <row r="17" spans="1:29" ht="75" customHeight="1" x14ac:dyDescent="0.2">
      <c r="B17" s="96">
        <v>5</v>
      </c>
      <c r="C17" s="119" t="s">
        <v>39</v>
      </c>
      <c r="D17" s="119"/>
      <c r="E17" s="119"/>
      <c r="F17" s="119"/>
      <c r="G17" s="119"/>
      <c r="H17" s="119"/>
      <c r="I17" s="119"/>
      <c r="J17" s="119"/>
      <c r="K17" s="119"/>
      <c r="L17" s="119"/>
      <c r="M17" s="189"/>
    </row>
    <row r="18" spans="1:29" ht="62.45" customHeight="1" x14ac:dyDescent="0.2">
      <c r="B18" s="97">
        <v>4</v>
      </c>
      <c r="C18" s="223" t="s">
        <v>40</v>
      </c>
      <c r="D18" s="223"/>
      <c r="E18" s="223"/>
      <c r="F18" s="223"/>
      <c r="G18" s="223"/>
      <c r="H18" s="223"/>
      <c r="I18" s="223"/>
      <c r="J18" s="223"/>
      <c r="K18" s="223"/>
      <c r="L18" s="223"/>
      <c r="M18" s="224"/>
    </row>
    <row r="19" spans="1:29" ht="75" customHeight="1" x14ac:dyDescent="0.2">
      <c r="B19" s="97">
        <v>3</v>
      </c>
      <c r="C19" s="223" t="s">
        <v>41</v>
      </c>
      <c r="D19" s="223"/>
      <c r="E19" s="223"/>
      <c r="F19" s="223"/>
      <c r="G19" s="223"/>
      <c r="H19" s="223"/>
      <c r="I19" s="223"/>
      <c r="J19" s="223"/>
      <c r="K19" s="223"/>
      <c r="L19" s="223"/>
      <c r="M19" s="224"/>
    </row>
    <row r="20" spans="1:29" ht="72.599999999999994" customHeight="1" x14ac:dyDescent="0.2">
      <c r="B20" s="97">
        <v>2</v>
      </c>
      <c r="C20" s="223" t="s">
        <v>42</v>
      </c>
      <c r="D20" s="223"/>
      <c r="E20" s="223"/>
      <c r="F20" s="223"/>
      <c r="G20" s="223"/>
      <c r="H20" s="223"/>
      <c r="I20" s="223"/>
      <c r="J20" s="223"/>
      <c r="K20" s="223"/>
      <c r="L20" s="223"/>
      <c r="M20" s="224"/>
    </row>
    <row r="21" spans="1:29" ht="75" customHeight="1" thickBot="1" x14ac:dyDescent="0.25">
      <c r="B21" s="98">
        <v>1</v>
      </c>
      <c r="C21" s="225" t="s">
        <v>43</v>
      </c>
      <c r="D21" s="225"/>
      <c r="E21" s="225"/>
      <c r="F21" s="225"/>
      <c r="G21" s="225"/>
      <c r="H21" s="225"/>
      <c r="I21" s="225"/>
      <c r="J21" s="225"/>
      <c r="K21" s="225"/>
      <c r="L21" s="225"/>
      <c r="M21" s="226"/>
    </row>
    <row r="22" spans="1:29" ht="15" thickBot="1" x14ac:dyDescent="0.25">
      <c r="B22" s="123" t="s">
        <v>44</v>
      </c>
      <c r="C22" s="123"/>
      <c r="D22" s="123"/>
      <c r="E22" s="123"/>
      <c r="F22" s="123"/>
      <c r="G22" s="123"/>
      <c r="H22" s="123"/>
      <c r="I22" s="123"/>
      <c r="J22" s="123"/>
      <c r="K22" s="123"/>
      <c r="L22" s="123"/>
      <c r="M22" s="123"/>
    </row>
    <row r="23" spans="1:29" ht="13.5" thickBot="1" x14ac:dyDescent="0.25">
      <c r="B23" s="20"/>
      <c r="D23" s="9"/>
      <c r="E23" s="10"/>
      <c r="F23" s="10"/>
      <c r="G23" s="19"/>
      <c r="H23" s="10"/>
      <c r="I23" s="10"/>
      <c r="J23" s="10"/>
      <c r="L23" s="10"/>
      <c r="M23" s="18"/>
    </row>
    <row r="24" spans="1:29" ht="16.899999999999999" customHeight="1" x14ac:dyDescent="0.2">
      <c r="E24" s="227" t="str">
        <f>IF($R$25=8,"TOTAL WEIGHTED","TOTAL AVERAGE")</f>
        <v>TOTAL AVERAGE</v>
      </c>
      <c r="F24" s="230" t="s">
        <v>45</v>
      </c>
      <c r="G24" s="230"/>
      <c r="H24" s="230"/>
      <c r="I24" s="230"/>
      <c r="J24" s="230"/>
      <c r="K24" s="230"/>
      <c r="L24" s="231"/>
      <c r="M24" s="124" t="str">
        <f>M260</f>
        <v>Not Rated</v>
      </c>
    </row>
    <row r="25" spans="1:29" x14ac:dyDescent="0.2">
      <c r="C25" s="45"/>
      <c r="D25" s="45"/>
      <c r="E25" s="228"/>
      <c r="F25" s="232"/>
      <c r="G25" s="232"/>
      <c r="H25" s="232"/>
      <c r="I25" s="232"/>
      <c r="J25" s="232"/>
      <c r="K25" s="232"/>
      <c r="L25" s="233"/>
      <c r="M25" s="125"/>
      <c r="P25" s="99" t="s">
        <v>46</v>
      </c>
      <c r="Q25" s="26"/>
      <c r="R25" s="21">
        <f>COUNT(M149,M112,M90,M66,M180,M205,M227,M252)</f>
        <v>0</v>
      </c>
    </row>
    <row r="26" spans="1:29" ht="13.5" thickBot="1" x14ac:dyDescent="0.25">
      <c r="B26" s="7"/>
      <c r="C26" s="7"/>
      <c r="D26" s="7"/>
      <c r="E26" s="229"/>
      <c r="F26" s="234"/>
      <c r="G26" s="234"/>
      <c r="H26" s="234"/>
      <c r="I26" s="234"/>
      <c r="J26" s="234"/>
      <c r="K26" s="234"/>
      <c r="L26" s="235"/>
      <c r="M26" s="126"/>
    </row>
    <row r="28" spans="1:29" ht="19.899999999999999" customHeight="1" x14ac:dyDescent="0.2">
      <c r="B28" s="157"/>
      <c r="C28" s="157"/>
      <c r="D28" s="157"/>
      <c r="E28" s="157"/>
      <c r="F28" s="157"/>
      <c r="G28" s="157"/>
      <c r="K28" s="177"/>
      <c r="L28" s="177"/>
      <c r="M28" s="177"/>
    </row>
    <row r="29" spans="1:29" x14ac:dyDescent="0.2">
      <c r="B29" s="178" t="s">
        <v>4</v>
      </c>
      <c r="C29" s="178"/>
      <c r="D29" s="178"/>
      <c r="E29" s="178"/>
      <c r="F29" s="178"/>
      <c r="G29" s="178"/>
      <c r="K29" s="7"/>
      <c r="L29" s="7" t="s">
        <v>5</v>
      </c>
      <c r="M29" s="7"/>
    </row>
    <row r="30" spans="1:29" ht="13.5" thickBot="1" x14ac:dyDescent="0.25">
      <c r="A30" s="11"/>
      <c r="B30" s="43"/>
      <c r="C30" s="43"/>
      <c r="D30" s="43"/>
      <c r="E30" s="43"/>
      <c r="F30" s="43"/>
      <c r="G30" s="43"/>
      <c r="H30" s="11"/>
      <c r="I30" s="11"/>
      <c r="J30" s="11"/>
      <c r="K30" s="44"/>
      <c r="L30" s="44"/>
      <c r="M30" s="44"/>
      <c r="N30" s="11"/>
    </row>
    <row r="31" spans="1:29" ht="13.5" thickBot="1" x14ac:dyDescent="0.25">
      <c r="B31" s="27"/>
      <c r="C31" s="27"/>
      <c r="D31" s="27"/>
      <c r="E31" s="27"/>
      <c r="F31" s="27"/>
      <c r="G31" s="27"/>
      <c r="K31" s="7"/>
      <c r="L31" s="7"/>
      <c r="M31" s="7"/>
    </row>
    <row r="32" spans="1:29" ht="13.9" customHeight="1" thickBot="1" x14ac:dyDescent="0.25">
      <c r="B32" s="118" t="s">
        <v>26</v>
      </c>
      <c r="C32" s="119"/>
      <c r="D32" s="119"/>
      <c r="E32" s="119"/>
      <c r="F32" s="119"/>
      <c r="G32" s="119"/>
      <c r="H32" s="119"/>
      <c r="I32" s="119"/>
      <c r="J32" s="119"/>
      <c r="K32" s="119"/>
      <c r="L32" s="119"/>
      <c r="M32" s="189"/>
      <c r="AC32" s="24"/>
    </row>
    <row r="33" spans="1:31" ht="30.6" customHeight="1" x14ac:dyDescent="0.2">
      <c r="B33" s="51"/>
      <c r="C33" s="108"/>
      <c r="D33" s="109"/>
      <c r="E33" s="109"/>
      <c r="F33" s="109"/>
      <c r="G33" s="109"/>
      <c r="H33" s="109"/>
      <c r="I33" s="109"/>
      <c r="J33" s="109"/>
      <c r="K33" s="109"/>
      <c r="L33" s="110"/>
      <c r="M33" s="120" t="str">
        <f>IF(M24="INCOMPLETE","",(IF(M24="Not Rated","",(IF(M24="","",(IF(M24&lt;3,"COMMENTS REQUIRED",(IF(M24&gt;4,"COMMENTS REQUIRED","")))))))))</f>
        <v/>
      </c>
      <c r="AC33" s="24"/>
    </row>
    <row r="34" spans="1:31" ht="30.6" customHeight="1" x14ac:dyDescent="0.2">
      <c r="B34" s="51"/>
      <c r="C34" s="111"/>
      <c r="D34" s="112"/>
      <c r="E34" s="112"/>
      <c r="F34" s="112"/>
      <c r="G34" s="112"/>
      <c r="H34" s="112"/>
      <c r="I34" s="112"/>
      <c r="J34" s="112"/>
      <c r="K34" s="112"/>
      <c r="L34" s="113"/>
      <c r="M34" s="120"/>
      <c r="AC34" s="24"/>
    </row>
    <row r="35" spans="1:31" ht="30.6" customHeight="1" x14ac:dyDescent="0.2">
      <c r="B35" s="53"/>
      <c r="C35" s="111"/>
      <c r="D35" s="112"/>
      <c r="E35" s="112"/>
      <c r="F35" s="112"/>
      <c r="G35" s="112"/>
      <c r="H35" s="112"/>
      <c r="I35" s="112"/>
      <c r="J35" s="112"/>
      <c r="K35" s="112"/>
      <c r="L35" s="113"/>
      <c r="M35" s="52"/>
      <c r="AC35" s="24"/>
    </row>
    <row r="36" spans="1:31" ht="30.6" customHeight="1" thickBot="1" x14ac:dyDescent="0.25">
      <c r="B36" s="53"/>
      <c r="C36" s="114"/>
      <c r="D36" s="115"/>
      <c r="E36" s="115"/>
      <c r="F36" s="115"/>
      <c r="G36" s="115"/>
      <c r="H36" s="115"/>
      <c r="I36" s="115"/>
      <c r="J36" s="115"/>
      <c r="K36" s="115"/>
      <c r="L36" s="116"/>
      <c r="M36" s="52"/>
      <c r="AC36" s="24"/>
    </row>
    <row r="37" spans="1:31" ht="13.9" customHeight="1" thickBot="1" x14ac:dyDescent="0.25">
      <c r="B37" s="54"/>
      <c r="C37" s="55"/>
      <c r="D37" s="55"/>
      <c r="E37" s="55"/>
      <c r="F37" s="55"/>
      <c r="G37" s="55"/>
      <c r="H37" s="55"/>
      <c r="I37" s="55"/>
      <c r="J37" s="55"/>
      <c r="K37" s="55"/>
      <c r="L37" s="55"/>
      <c r="M37" s="56"/>
    </row>
    <row r="38" spans="1:31" ht="13.9" customHeight="1" x14ac:dyDescent="0.2">
      <c r="B38" s="69"/>
      <c r="C38" s="69"/>
      <c r="D38" s="69"/>
      <c r="E38" s="69"/>
      <c r="F38" s="69"/>
      <c r="G38" s="69"/>
      <c r="H38" s="69"/>
      <c r="I38" s="69"/>
      <c r="J38" s="69"/>
      <c r="K38" s="69"/>
      <c r="L38" s="69"/>
      <c r="M38" s="69"/>
    </row>
    <row r="39" spans="1:31" ht="8.4499999999999993" customHeight="1" thickBot="1" x14ac:dyDescent="0.25">
      <c r="A39" s="11"/>
      <c r="B39" s="43"/>
      <c r="C39" s="43"/>
      <c r="D39" s="43"/>
      <c r="E39" s="43"/>
      <c r="F39" s="43"/>
      <c r="G39" s="43"/>
      <c r="H39" s="11"/>
      <c r="I39" s="11"/>
      <c r="J39" s="11"/>
      <c r="K39" s="44"/>
      <c r="L39" s="44"/>
      <c r="M39" s="44"/>
      <c r="N39" s="11"/>
    </row>
    <row r="40" spans="1:31" ht="16.899999999999999" customHeight="1" x14ac:dyDescent="0.2">
      <c r="B40" s="27"/>
      <c r="C40" s="27"/>
      <c r="D40" s="27"/>
      <c r="E40" s="27"/>
      <c r="F40" s="27"/>
      <c r="G40" s="27"/>
      <c r="K40" s="7"/>
      <c r="L40" s="7"/>
      <c r="M40" s="7"/>
    </row>
    <row r="41" spans="1:31" ht="15" customHeight="1" thickBot="1" x14ac:dyDescent="0.25">
      <c r="B41" s="90" t="s">
        <v>6</v>
      </c>
      <c r="C41" s="91"/>
      <c r="D41" s="91"/>
      <c r="E41" s="91"/>
      <c r="F41" s="91"/>
      <c r="G41" s="91"/>
      <c r="H41" s="91"/>
      <c r="I41" s="91"/>
      <c r="J41" s="91"/>
      <c r="K41" s="91"/>
      <c r="L41" s="91"/>
      <c r="M41" s="91"/>
    </row>
    <row r="42" spans="1:31" ht="29.45" customHeight="1" x14ac:dyDescent="0.2">
      <c r="B42" s="195" t="s">
        <v>96</v>
      </c>
      <c r="C42" s="196"/>
      <c r="D42" s="196"/>
      <c r="E42" s="196"/>
      <c r="F42" s="196"/>
      <c r="G42" s="196"/>
      <c r="H42" s="196"/>
      <c r="I42" s="196"/>
      <c r="J42" s="196"/>
      <c r="K42" s="196"/>
      <c r="L42" s="196"/>
      <c r="M42" s="197"/>
    </row>
    <row r="43" spans="1:31" ht="29.45" customHeight="1" x14ac:dyDescent="0.2">
      <c r="B43" s="198"/>
      <c r="C43" s="199"/>
      <c r="D43" s="199"/>
      <c r="E43" s="199"/>
      <c r="F43" s="199"/>
      <c r="G43" s="199"/>
      <c r="H43" s="199"/>
      <c r="I43" s="199"/>
      <c r="J43" s="199"/>
      <c r="K43" s="199"/>
      <c r="L43" s="199"/>
      <c r="M43" s="200"/>
    </row>
    <row r="44" spans="1:31" ht="29.45" customHeight="1" x14ac:dyDescent="0.2">
      <c r="B44" s="198"/>
      <c r="C44" s="199"/>
      <c r="D44" s="199"/>
      <c r="E44" s="199"/>
      <c r="F44" s="199"/>
      <c r="G44" s="199"/>
      <c r="H44" s="199"/>
      <c r="I44" s="199"/>
      <c r="J44" s="199"/>
      <c r="K44" s="199"/>
      <c r="L44" s="199"/>
      <c r="M44" s="200"/>
    </row>
    <row r="45" spans="1:31" ht="29.45" customHeight="1" thickBot="1" x14ac:dyDescent="0.25">
      <c r="B45" s="201"/>
      <c r="C45" s="202"/>
      <c r="D45" s="202"/>
      <c r="E45" s="202"/>
      <c r="F45" s="202"/>
      <c r="G45" s="202"/>
      <c r="H45" s="202"/>
      <c r="I45" s="202"/>
      <c r="J45" s="202"/>
      <c r="K45" s="202"/>
      <c r="L45" s="202"/>
      <c r="M45" s="203"/>
    </row>
    <row r="46" spans="1:31" ht="8.4499999999999993" customHeight="1" thickBot="1" x14ac:dyDescent="0.25">
      <c r="B46" s="17"/>
      <c r="C46" s="22"/>
      <c r="D46" s="17"/>
      <c r="E46" s="17"/>
      <c r="F46" s="17"/>
      <c r="G46" s="17"/>
      <c r="H46" s="17"/>
      <c r="I46" s="17"/>
      <c r="J46" s="17"/>
      <c r="K46" s="17"/>
      <c r="L46" s="17"/>
      <c r="M46" s="17"/>
    </row>
    <row r="47" spans="1:31" ht="18" customHeight="1" thickBot="1" x14ac:dyDescent="0.35">
      <c r="B47" s="38"/>
      <c r="C47" s="179" t="s">
        <v>37</v>
      </c>
      <c r="D47" s="179"/>
      <c r="E47" s="179"/>
      <c r="F47" s="179"/>
      <c r="G47" s="179"/>
      <c r="H47" s="179"/>
      <c r="I47" s="179"/>
      <c r="J47" s="179"/>
      <c r="K47" s="179"/>
      <c r="L47" s="179"/>
      <c r="M47" s="180"/>
    </row>
    <row r="48" spans="1:31" s="21" customFormat="1" ht="16.149999999999999" customHeight="1" thickBot="1" x14ac:dyDescent="0.25">
      <c r="B48" s="39" t="s">
        <v>1</v>
      </c>
      <c r="C48" s="175" t="s">
        <v>92</v>
      </c>
      <c r="D48" s="175"/>
      <c r="E48" s="175"/>
      <c r="F48" s="175"/>
      <c r="G48" s="175"/>
      <c r="H48" s="175"/>
      <c r="I48" s="175"/>
      <c r="J48" s="175"/>
      <c r="K48" s="175"/>
      <c r="L48" s="175"/>
      <c r="M48" s="176"/>
      <c r="AA48"/>
      <c r="AB48"/>
      <c r="AE48"/>
    </row>
    <row r="49" spans="2:31" s="21" customFormat="1" ht="16.149999999999999" customHeight="1" thickBot="1" x14ac:dyDescent="0.25">
      <c r="B49" s="12"/>
      <c r="C49" s="75"/>
      <c r="D49" s="75"/>
      <c r="E49" s="75"/>
      <c r="F49" s="75"/>
      <c r="G49" s="75"/>
      <c r="H49" s="75"/>
      <c r="I49" s="8"/>
      <c r="J49" s="8"/>
      <c r="K49" s="8"/>
      <c r="L49" s="10"/>
      <c r="M49" s="76"/>
      <c r="AA49"/>
      <c r="AB49"/>
      <c r="AE49"/>
    </row>
    <row r="50" spans="2:31" s="21" customFormat="1" ht="15.6" customHeight="1" thickBot="1" x14ac:dyDescent="0.3">
      <c r="B50" s="23"/>
      <c r="C50" s="169" t="s">
        <v>21</v>
      </c>
      <c r="D50" s="170"/>
      <c r="E50" s="170"/>
      <c r="F50" s="170"/>
      <c r="G50" s="170"/>
      <c r="H50" s="170"/>
      <c r="I50" s="170"/>
      <c r="J50" s="170"/>
      <c r="K50" s="170"/>
      <c r="L50" s="171"/>
      <c r="M50" s="92" t="s">
        <v>2</v>
      </c>
      <c r="P50"/>
      <c r="Q50" s="31"/>
      <c r="AA50"/>
      <c r="AB50"/>
      <c r="AE50"/>
    </row>
    <row r="51" spans="2:31" s="21" customFormat="1" ht="38.25" customHeight="1" thickBot="1" x14ac:dyDescent="0.25">
      <c r="B51" s="86"/>
      <c r="C51" s="89">
        <v>1</v>
      </c>
      <c r="D51" s="184" t="s">
        <v>52</v>
      </c>
      <c r="E51" s="184"/>
      <c r="F51" s="184"/>
      <c r="G51" s="184"/>
      <c r="H51" s="184"/>
      <c r="I51" s="184"/>
      <c r="J51" s="184"/>
      <c r="K51" s="184"/>
      <c r="L51" s="185"/>
      <c r="M51" s="37"/>
      <c r="P51"/>
      <c r="Q51" s="31"/>
      <c r="AA51"/>
      <c r="AB51"/>
      <c r="AE51"/>
    </row>
    <row r="52" spans="2:31" s="21" customFormat="1" ht="33.6" customHeight="1" thickBot="1" x14ac:dyDescent="0.25">
      <c r="B52" s="193" t="s">
        <v>3</v>
      </c>
      <c r="C52" s="194"/>
      <c r="D52" s="114"/>
      <c r="E52" s="115"/>
      <c r="F52" s="115"/>
      <c r="G52" s="115"/>
      <c r="H52" s="115"/>
      <c r="I52" s="115"/>
      <c r="J52" s="115"/>
      <c r="K52" s="115"/>
      <c r="L52" s="116"/>
      <c r="M52" s="120" t="str">
        <f>IF(M51="N/A","",(IF(M51="","",(IF(M51&lt;3,"COMMENTS REQUIRED",(IF(M51&gt;4,"COMMENTS REQUIRED","")))))))</f>
        <v/>
      </c>
      <c r="O52" s="21">
        <f>+IF(M52="comments required", 1,0)</f>
        <v>0</v>
      </c>
      <c r="P52"/>
      <c r="Q52" s="31"/>
      <c r="AA52"/>
      <c r="AB52"/>
      <c r="AE52"/>
    </row>
    <row r="53" spans="2:31" s="21" customFormat="1" ht="9.6" customHeight="1" thickBot="1" x14ac:dyDescent="0.25">
      <c r="B53" s="86"/>
      <c r="C53" s="85"/>
      <c r="L53" s="95"/>
      <c r="M53" s="213"/>
      <c r="P53"/>
      <c r="Q53" s="31"/>
      <c r="AA53"/>
      <c r="AB53"/>
      <c r="AE53"/>
    </row>
    <row r="54" spans="2:31" s="21" customFormat="1" ht="30" customHeight="1" thickBot="1" x14ac:dyDescent="0.25">
      <c r="B54" s="86"/>
      <c r="C54" s="89">
        <v>2</v>
      </c>
      <c r="D54" s="184" t="s">
        <v>53</v>
      </c>
      <c r="E54" s="184"/>
      <c r="F54" s="184"/>
      <c r="G54" s="184"/>
      <c r="H54" s="184"/>
      <c r="I54" s="184"/>
      <c r="J54" s="184"/>
      <c r="K54" s="184"/>
      <c r="L54" s="185"/>
      <c r="M54" s="37"/>
      <c r="P54"/>
      <c r="Q54" s="31"/>
      <c r="AA54"/>
      <c r="AB54"/>
      <c r="AE54"/>
    </row>
    <row r="55" spans="2:31" s="21" customFormat="1" ht="33.6" customHeight="1" thickBot="1" x14ac:dyDescent="0.25">
      <c r="B55" s="193" t="s">
        <v>3</v>
      </c>
      <c r="C55" s="194"/>
      <c r="D55" s="181"/>
      <c r="E55" s="182"/>
      <c r="F55" s="182"/>
      <c r="G55" s="182"/>
      <c r="H55" s="182"/>
      <c r="I55" s="182"/>
      <c r="J55" s="182"/>
      <c r="K55" s="182"/>
      <c r="L55" s="183"/>
      <c r="M55" s="120" t="str">
        <f>IF(M54="N/A","",(IF(M54="","",(IF(M54&lt;3,"COMMENTS REQUIRED",(IF(M54&gt;4,"COMMENTS REQUIRED","")))))))</f>
        <v/>
      </c>
      <c r="O55" s="21">
        <f>+IF(M55="comments required", 1,0)</f>
        <v>0</v>
      </c>
      <c r="P55"/>
      <c r="Q55" s="31"/>
      <c r="AA55"/>
      <c r="AB55"/>
      <c r="AE55"/>
    </row>
    <row r="56" spans="2:31" s="21" customFormat="1" ht="9.6" customHeight="1" thickBot="1" x14ac:dyDescent="0.25">
      <c r="B56" s="86"/>
      <c r="C56" s="85"/>
      <c r="L56" s="95"/>
      <c r="M56" s="213"/>
      <c r="P56"/>
      <c r="Q56" s="31"/>
      <c r="AA56"/>
      <c r="AB56"/>
      <c r="AE56"/>
    </row>
    <row r="57" spans="2:31" s="21" customFormat="1" ht="45" customHeight="1" thickBot="1" x14ac:dyDescent="0.25">
      <c r="B57" s="86"/>
      <c r="C57" s="89">
        <v>3</v>
      </c>
      <c r="D57" s="184" t="s">
        <v>54</v>
      </c>
      <c r="E57" s="184"/>
      <c r="F57" s="184"/>
      <c r="G57" s="184"/>
      <c r="H57" s="184"/>
      <c r="I57" s="184"/>
      <c r="J57" s="184"/>
      <c r="K57" s="184"/>
      <c r="L57" s="185"/>
      <c r="M57" s="37"/>
      <c r="P57"/>
      <c r="Q57" s="31"/>
      <c r="AA57"/>
      <c r="AB57"/>
      <c r="AE57"/>
    </row>
    <row r="58" spans="2:31" s="21" customFormat="1" ht="33.6" customHeight="1" thickBot="1" x14ac:dyDescent="0.25">
      <c r="B58" s="193" t="s">
        <v>3</v>
      </c>
      <c r="C58" s="194"/>
      <c r="D58" s="181"/>
      <c r="E58" s="182"/>
      <c r="F58" s="182"/>
      <c r="G58" s="182"/>
      <c r="H58" s="182"/>
      <c r="I58" s="182"/>
      <c r="J58" s="182"/>
      <c r="K58" s="182"/>
      <c r="L58" s="183"/>
      <c r="M58" s="120" t="str">
        <f>IF(M57="N/A","",(IF(M57="","",(IF(M57&lt;3,"COMMENTS REQUIRED",(IF(M57&gt;4,"COMMENTS REQUIRED","")))))))</f>
        <v/>
      </c>
      <c r="O58" s="21">
        <f>+IF(M58="comments required", 1,0)</f>
        <v>0</v>
      </c>
      <c r="P58"/>
      <c r="Q58" s="31"/>
      <c r="AA58"/>
      <c r="AB58"/>
      <c r="AE58"/>
    </row>
    <row r="59" spans="2:31" s="21" customFormat="1" ht="9.6" customHeight="1" thickBot="1" x14ac:dyDescent="0.25">
      <c r="B59" s="86"/>
      <c r="C59" s="85"/>
      <c r="L59" s="95"/>
      <c r="M59" s="213"/>
      <c r="P59"/>
      <c r="Q59" s="31"/>
      <c r="AA59"/>
      <c r="AB59"/>
      <c r="AE59"/>
    </row>
    <row r="60" spans="2:31" s="21" customFormat="1" ht="38.25" customHeight="1" thickBot="1" x14ac:dyDescent="0.25">
      <c r="B60" s="86"/>
      <c r="C60" s="89">
        <v>4</v>
      </c>
      <c r="D60" s="184" t="s">
        <v>55</v>
      </c>
      <c r="E60" s="184"/>
      <c r="F60" s="184"/>
      <c r="G60" s="184"/>
      <c r="H60" s="184"/>
      <c r="I60" s="184"/>
      <c r="J60" s="184"/>
      <c r="K60" s="184"/>
      <c r="L60" s="185"/>
      <c r="M60" s="37"/>
      <c r="P60"/>
      <c r="Q60" s="31"/>
      <c r="AA60"/>
      <c r="AB60"/>
      <c r="AE60"/>
    </row>
    <row r="61" spans="2:31" s="21" customFormat="1" ht="33.6" customHeight="1" thickBot="1" x14ac:dyDescent="0.25">
      <c r="B61" s="193" t="s">
        <v>3</v>
      </c>
      <c r="C61" s="194"/>
      <c r="D61" s="181"/>
      <c r="E61" s="182"/>
      <c r="F61" s="182"/>
      <c r="G61" s="182"/>
      <c r="H61" s="182"/>
      <c r="I61" s="182"/>
      <c r="J61" s="182"/>
      <c r="K61" s="182"/>
      <c r="L61" s="183"/>
      <c r="M61" s="120" t="str">
        <f>IF(M60="N/A","",(IF(M60="","",(IF(M60&lt;3,"COMMENTS REQUIRED",(IF(M60&gt;4,"COMMENTS REQUIRED","")))))))</f>
        <v/>
      </c>
      <c r="O61" s="21">
        <f>+IF(M61="comments required", 1,0)</f>
        <v>0</v>
      </c>
      <c r="P61"/>
      <c r="Q61" s="31"/>
      <c r="AA61"/>
      <c r="AB61"/>
      <c r="AE61"/>
    </row>
    <row r="62" spans="2:31" s="21" customFormat="1" ht="9.6" customHeight="1" thickBot="1" x14ac:dyDescent="0.25">
      <c r="B62" s="86"/>
      <c r="C62" s="85"/>
      <c r="L62" s="95"/>
      <c r="M62" s="213"/>
      <c r="P62"/>
      <c r="Q62" s="31"/>
      <c r="AA62"/>
      <c r="AB62"/>
      <c r="AE62"/>
    </row>
    <row r="63" spans="2:31" s="21" customFormat="1" ht="30" customHeight="1" thickBot="1" x14ac:dyDescent="0.25">
      <c r="B63" s="86"/>
      <c r="C63" s="89">
        <v>5</v>
      </c>
      <c r="D63" s="184" t="s">
        <v>56</v>
      </c>
      <c r="E63" s="184"/>
      <c r="F63" s="184"/>
      <c r="G63" s="184"/>
      <c r="H63" s="184"/>
      <c r="I63" s="184"/>
      <c r="J63" s="184"/>
      <c r="K63" s="184"/>
      <c r="L63" s="185"/>
      <c r="M63" s="37"/>
      <c r="P63"/>
      <c r="Q63" s="31"/>
      <c r="AA63"/>
      <c r="AB63"/>
      <c r="AE63"/>
    </row>
    <row r="64" spans="2:31" s="21" customFormat="1" ht="33.6" customHeight="1" thickBot="1" x14ac:dyDescent="0.25">
      <c r="B64" s="193" t="s">
        <v>3</v>
      </c>
      <c r="C64" s="194"/>
      <c r="D64" s="181"/>
      <c r="E64" s="182"/>
      <c r="F64" s="182"/>
      <c r="G64" s="182"/>
      <c r="H64" s="182"/>
      <c r="I64" s="182"/>
      <c r="J64" s="182"/>
      <c r="K64" s="182"/>
      <c r="L64" s="183"/>
      <c r="M64" s="120" t="str">
        <f>IF(M63="N/A","",(IF(M63="","",(IF(M63&lt;3,"COMMENTS REQUIRED",(IF(M63&gt;4,"COMMENTS REQUIRED","")))))))</f>
        <v/>
      </c>
      <c r="O64" s="21">
        <f>+IF(M64="comments required", 1,0)</f>
        <v>0</v>
      </c>
      <c r="P64"/>
      <c r="Q64" s="31"/>
      <c r="AA64"/>
      <c r="AB64"/>
      <c r="AE64"/>
    </row>
    <row r="65" spans="1:31" s="21" customFormat="1" ht="9.6" customHeight="1" thickBot="1" x14ac:dyDescent="0.25">
      <c r="B65" s="86"/>
      <c r="C65" s="85"/>
      <c r="L65" s="95"/>
      <c r="M65" s="213"/>
      <c r="P65"/>
      <c r="Q65" s="31"/>
      <c r="AA65"/>
      <c r="AB65"/>
      <c r="AE65"/>
    </row>
    <row r="66" spans="1:31" ht="28.15" customHeight="1" thickBot="1" x14ac:dyDescent="0.3">
      <c r="B66" s="23"/>
      <c r="C66" s="33"/>
      <c r="D66" s="34"/>
      <c r="E66" s="34"/>
      <c r="F66" s="34"/>
      <c r="G66" s="34"/>
      <c r="H66" s="34"/>
      <c r="I66" s="87"/>
      <c r="J66" s="34"/>
      <c r="K66" s="34"/>
      <c r="L66" s="88" t="s">
        <v>35</v>
      </c>
      <c r="M66" s="82" t="str">
        <f>IF((COUNT(M51:M65)=0),"Not Rated", AVERAGE(M51:M65))</f>
        <v>Not Rated</v>
      </c>
      <c r="N66" s="42"/>
      <c r="P66" t="str">
        <f>IF((COUNT(M66)=0),"NA",M66*0.12)</f>
        <v>NA</v>
      </c>
      <c r="Q66" s="67">
        <f>IF(COUNT(P66)=0,-0.12,0)</f>
        <v>-0.12</v>
      </c>
      <c r="AB66" s="24"/>
    </row>
    <row r="67" spans="1:31" ht="13.9" customHeight="1" thickBot="1" x14ac:dyDescent="0.25">
      <c r="B67" s="118" t="s">
        <v>36</v>
      </c>
      <c r="C67" s="119"/>
      <c r="D67" s="119"/>
      <c r="E67" s="119"/>
      <c r="F67" s="119"/>
      <c r="G67" s="119"/>
      <c r="H67" s="119"/>
      <c r="I67" s="119"/>
      <c r="J67" s="119"/>
      <c r="K67" s="119"/>
      <c r="L67" s="119"/>
      <c r="M67" s="189"/>
      <c r="AB67" s="24"/>
    </row>
    <row r="68" spans="1:31" ht="13.9" customHeight="1" x14ac:dyDescent="0.2">
      <c r="B68" s="51"/>
      <c r="C68" s="108"/>
      <c r="D68" s="109"/>
      <c r="E68" s="109"/>
      <c r="F68" s="109"/>
      <c r="G68" s="109"/>
      <c r="H68" s="109"/>
      <c r="I68" s="109"/>
      <c r="J68" s="109"/>
      <c r="K68" s="109"/>
      <c r="L68" s="110"/>
      <c r="M68" s="120" t="str">
        <f>IF(M66="Not Rated","",(IF(O68&gt;0,"COMMENTS REQUIRED", "")))</f>
        <v/>
      </c>
      <c r="O68" s="21">
        <f>+SUM(O52:O65)</f>
        <v>0</v>
      </c>
      <c r="AB68" s="24"/>
    </row>
    <row r="69" spans="1:31" ht="13.9" customHeight="1" x14ac:dyDescent="0.2">
      <c r="B69" s="51"/>
      <c r="C69" s="111"/>
      <c r="D69" s="112"/>
      <c r="E69" s="112"/>
      <c r="F69" s="112"/>
      <c r="G69" s="112"/>
      <c r="H69" s="112"/>
      <c r="I69" s="112"/>
      <c r="J69" s="112"/>
      <c r="K69" s="112"/>
      <c r="L69" s="113"/>
      <c r="M69" s="120"/>
      <c r="AB69" s="24"/>
    </row>
    <row r="70" spans="1:31" ht="13.9" customHeight="1" x14ac:dyDescent="0.2">
      <c r="B70" s="53"/>
      <c r="C70" s="111"/>
      <c r="D70" s="112"/>
      <c r="E70" s="112"/>
      <c r="F70" s="112"/>
      <c r="G70" s="112"/>
      <c r="H70" s="112"/>
      <c r="I70" s="112"/>
      <c r="J70" s="112"/>
      <c r="K70" s="112"/>
      <c r="L70" s="113"/>
      <c r="M70" s="52"/>
      <c r="AB70" s="24"/>
    </row>
    <row r="71" spans="1:31" ht="13.9" customHeight="1" thickBot="1" x14ac:dyDescent="0.25">
      <c r="B71" s="53"/>
      <c r="C71" s="114"/>
      <c r="D71" s="115"/>
      <c r="E71" s="115"/>
      <c r="F71" s="115"/>
      <c r="G71" s="115"/>
      <c r="H71" s="115"/>
      <c r="I71" s="115"/>
      <c r="J71" s="115"/>
      <c r="K71" s="115"/>
      <c r="L71" s="116"/>
      <c r="M71" s="52"/>
      <c r="AB71" s="24"/>
    </row>
    <row r="72" spans="1:31" ht="13.9" customHeight="1" thickBot="1" x14ac:dyDescent="0.25">
      <c r="B72" s="54"/>
      <c r="C72" s="55"/>
      <c r="D72" s="55"/>
      <c r="E72" s="55"/>
      <c r="F72" s="55"/>
      <c r="G72" s="55"/>
      <c r="H72" s="55"/>
      <c r="I72" s="55"/>
      <c r="J72" s="55"/>
      <c r="K72" s="55"/>
      <c r="L72" s="55"/>
      <c r="M72" s="56"/>
    </row>
    <row r="73" spans="1:31" s="21" customFormat="1" ht="15" x14ac:dyDescent="0.2">
      <c r="B73" s="46"/>
      <c r="C73" s="33"/>
      <c r="D73" s="34"/>
      <c r="E73" s="34"/>
      <c r="F73" s="34"/>
      <c r="G73" s="34"/>
      <c r="H73" s="34"/>
      <c r="I73" s="34"/>
      <c r="J73" s="34"/>
      <c r="K73" s="34"/>
      <c r="L73" s="34"/>
      <c r="M73" s="34"/>
      <c r="P73"/>
      <c r="Q73" s="31"/>
      <c r="AA73"/>
      <c r="AB73"/>
      <c r="AE73"/>
    </row>
    <row r="74" spans="1:31" ht="8.4499999999999993" customHeight="1" thickBot="1" x14ac:dyDescent="0.25">
      <c r="A74" s="11"/>
      <c r="B74" s="43"/>
      <c r="C74" s="43"/>
      <c r="D74" s="43"/>
      <c r="E74" s="43"/>
      <c r="F74" s="43"/>
      <c r="G74" s="43"/>
      <c r="H74" s="11"/>
      <c r="I74" s="11"/>
      <c r="J74" s="11"/>
      <c r="K74" s="44"/>
      <c r="L74" s="44"/>
      <c r="M74" s="44"/>
      <c r="N74" s="11"/>
    </row>
    <row r="75" spans="1:31" ht="16.899999999999999" customHeight="1" thickBot="1" x14ac:dyDescent="0.25">
      <c r="B75" s="27"/>
      <c r="C75" s="27"/>
      <c r="D75" s="27"/>
      <c r="E75" s="27"/>
      <c r="F75" s="27"/>
      <c r="G75" s="27"/>
      <c r="K75" s="7"/>
      <c r="L75" s="7"/>
      <c r="M75" s="7"/>
    </row>
    <row r="76" spans="1:31" ht="8.4499999999999993" customHeight="1" thickBot="1" x14ac:dyDescent="0.25">
      <c r="B76" s="17"/>
      <c r="C76" s="22"/>
      <c r="D76" s="17"/>
      <c r="E76" s="17"/>
      <c r="F76" s="17"/>
      <c r="G76" s="17"/>
      <c r="H76" s="17"/>
      <c r="I76" s="17"/>
      <c r="J76" s="17"/>
      <c r="K76" s="17"/>
      <c r="L76" s="17"/>
      <c r="M76" s="17"/>
    </row>
    <row r="77" spans="1:31" ht="18" customHeight="1" thickBot="1" x14ac:dyDescent="0.35">
      <c r="B77" s="38"/>
      <c r="C77" s="179" t="s">
        <v>37</v>
      </c>
      <c r="D77" s="179"/>
      <c r="E77" s="179"/>
      <c r="F77" s="179"/>
      <c r="G77" s="179"/>
      <c r="H77" s="179"/>
      <c r="I77" s="179"/>
      <c r="J77" s="179"/>
      <c r="K77" s="179"/>
      <c r="L77" s="179"/>
      <c r="M77" s="180"/>
    </row>
    <row r="78" spans="1:31" s="21" customFormat="1" ht="16.149999999999999" customHeight="1" thickBot="1" x14ac:dyDescent="0.25">
      <c r="B78" s="39" t="s">
        <v>12</v>
      </c>
      <c r="C78" s="175" t="s">
        <v>91</v>
      </c>
      <c r="D78" s="175"/>
      <c r="E78" s="175"/>
      <c r="F78" s="175"/>
      <c r="G78" s="175"/>
      <c r="H78" s="175"/>
      <c r="I78" s="175"/>
      <c r="J78" s="175"/>
      <c r="K78" s="175"/>
      <c r="L78" s="175"/>
      <c r="M78" s="176"/>
      <c r="AA78"/>
      <c r="AB78"/>
      <c r="AE78"/>
    </row>
    <row r="79" spans="1:31" s="21" customFormat="1" ht="16.149999999999999" customHeight="1" thickBot="1" x14ac:dyDescent="0.25">
      <c r="B79" s="12"/>
      <c r="C79" s="75"/>
      <c r="D79" s="75"/>
      <c r="E79" s="75"/>
      <c r="F79" s="75"/>
      <c r="G79" s="75"/>
      <c r="H79" s="75"/>
      <c r="I79" s="8"/>
      <c r="J79" s="8"/>
      <c r="K79" s="8"/>
      <c r="L79" s="10"/>
      <c r="M79" s="76"/>
      <c r="AA79"/>
      <c r="AB79"/>
      <c r="AE79"/>
    </row>
    <row r="80" spans="1:31" s="21" customFormat="1" ht="15.6" customHeight="1" thickBot="1" x14ac:dyDescent="0.3">
      <c r="B80" s="23"/>
      <c r="C80" s="169" t="s">
        <v>21</v>
      </c>
      <c r="D80" s="170"/>
      <c r="E80" s="170"/>
      <c r="F80" s="170"/>
      <c r="G80" s="170"/>
      <c r="H80" s="170"/>
      <c r="I80" s="170"/>
      <c r="J80" s="170"/>
      <c r="K80" s="170"/>
      <c r="L80" s="171"/>
      <c r="M80" s="92" t="s">
        <v>2</v>
      </c>
      <c r="P80"/>
      <c r="Q80" s="31"/>
      <c r="AA80"/>
      <c r="AB80"/>
      <c r="AE80"/>
    </row>
    <row r="81" spans="2:31" s="21" customFormat="1" ht="30" customHeight="1" thickBot="1" x14ac:dyDescent="0.25">
      <c r="B81" s="86"/>
      <c r="C81" s="89">
        <v>1</v>
      </c>
      <c r="D81" s="184" t="s">
        <v>57</v>
      </c>
      <c r="E81" s="184"/>
      <c r="F81" s="184"/>
      <c r="G81" s="184"/>
      <c r="H81" s="184"/>
      <c r="I81" s="184"/>
      <c r="J81" s="184"/>
      <c r="K81" s="184"/>
      <c r="L81" s="185"/>
      <c r="M81" s="37"/>
      <c r="P81"/>
      <c r="Q81" s="31"/>
      <c r="AA81"/>
      <c r="AB81"/>
      <c r="AE81"/>
    </row>
    <row r="82" spans="2:31" s="21" customFormat="1" ht="33.6" customHeight="1" thickBot="1" x14ac:dyDescent="0.25">
      <c r="B82" s="193" t="s">
        <v>3</v>
      </c>
      <c r="C82" s="194"/>
      <c r="D82" s="114"/>
      <c r="E82" s="115"/>
      <c r="F82" s="115"/>
      <c r="G82" s="115"/>
      <c r="H82" s="115"/>
      <c r="I82" s="115"/>
      <c r="J82" s="115"/>
      <c r="K82" s="115"/>
      <c r="L82" s="116"/>
      <c r="M82" s="120" t="str">
        <f>IF(M81="N/A","",(IF(M81="","",(IF(M81&lt;3,"COMMENTS REQUIRED",(IF(M81&gt;4,"COMMENTS REQUIRED","")))))))</f>
        <v/>
      </c>
      <c r="O82" s="21">
        <f>+IF(M82="comments required", 1,0)</f>
        <v>0</v>
      </c>
      <c r="P82"/>
      <c r="Q82" s="31"/>
      <c r="AA82"/>
      <c r="AB82"/>
      <c r="AE82"/>
    </row>
    <row r="83" spans="2:31" s="21" customFormat="1" ht="9.6" customHeight="1" thickBot="1" x14ac:dyDescent="0.25">
      <c r="B83" s="86"/>
      <c r="C83" s="85"/>
      <c r="L83" s="95"/>
      <c r="M83" s="213"/>
      <c r="P83"/>
      <c r="Q83" s="31"/>
      <c r="AA83"/>
      <c r="AB83"/>
      <c r="AE83"/>
    </row>
    <row r="84" spans="2:31" s="21" customFormat="1" ht="36.75" customHeight="1" thickBot="1" x14ac:dyDescent="0.25">
      <c r="B84" s="86"/>
      <c r="C84" s="89">
        <v>2</v>
      </c>
      <c r="D84" s="184" t="s">
        <v>58</v>
      </c>
      <c r="E84" s="184"/>
      <c r="F84" s="184"/>
      <c r="G84" s="184"/>
      <c r="H84" s="184"/>
      <c r="I84" s="184"/>
      <c r="J84" s="184"/>
      <c r="K84" s="184"/>
      <c r="L84" s="185"/>
      <c r="M84" s="37"/>
      <c r="P84"/>
      <c r="Q84" s="31"/>
      <c r="AA84"/>
      <c r="AB84"/>
      <c r="AE84"/>
    </row>
    <row r="85" spans="2:31" s="21" customFormat="1" ht="33.6" customHeight="1" thickBot="1" x14ac:dyDescent="0.25">
      <c r="B85" s="193" t="s">
        <v>3</v>
      </c>
      <c r="C85" s="194"/>
      <c r="D85" s="181"/>
      <c r="E85" s="182"/>
      <c r="F85" s="182"/>
      <c r="G85" s="182"/>
      <c r="H85" s="182"/>
      <c r="I85" s="182"/>
      <c r="J85" s="182"/>
      <c r="K85" s="182"/>
      <c r="L85" s="183"/>
      <c r="M85" s="120" t="str">
        <f>IF(M84="N/A","",(IF(M84="","",(IF(M84&lt;3,"COMMENTS REQUIRED",(IF(M84&gt;4,"COMMENTS REQUIRED","")))))))</f>
        <v/>
      </c>
      <c r="O85" s="21">
        <f>+IF(M85="comments required", 1,0)</f>
        <v>0</v>
      </c>
      <c r="P85"/>
      <c r="Q85" s="31"/>
      <c r="AA85"/>
      <c r="AB85"/>
      <c r="AE85"/>
    </row>
    <row r="86" spans="2:31" s="21" customFormat="1" ht="9.6" customHeight="1" thickBot="1" x14ac:dyDescent="0.25">
      <c r="B86" s="86"/>
      <c r="C86" s="85"/>
      <c r="L86" s="95"/>
      <c r="M86" s="213"/>
      <c r="P86"/>
      <c r="Q86" s="31"/>
      <c r="AA86"/>
      <c r="AB86"/>
      <c r="AE86"/>
    </row>
    <row r="87" spans="2:31" s="21" customFormat="1" ht="45" customHeight="1" thickBot="1" x14ac:dyDescent="0.25">
      <c r="B87" s="86"/>
      <c r="C87" s="89">
        <v>3</v>
      </c>
      <c r="D87" s="184" t="s">
        <v>56</v>
      </c>
      <c r="E87" s="184"/>
      <c r="F87" s="184"/>
      <c r="G87" s="184"/>
      <c r="H87" s="184"/>
      <c r="I87" s="184"/>
      <c r="J87" s="184"/>
      <c r="K87" s="184"/>
      <c r="L87" s="185"/>
      <c r="M87" s="37"/>
      <c r="P87"/>
      <c r="Q87" s="31"/>
      <c r="AA87"/>
      <c r="AB87"/>
      <c r="AE87"/>
    </row>
    <row r="88" spans="2:31" s="21" customFormat="1" ht="33.6" customHeight="1" thickBot="1" x14ac:dyDescent="0.25">
      <c r="B88" s="193" t="s">
        <v>3</v>
      </c>
      <c r="C88" s="194"/>
      <c r="D88" s="181"/>
      <c r="E88" s="182"/>
      <c r="F88" s="182"/>
      <c r="G88" s="182"/>
      <c r="H88" s="182"/>
      <c r="I88" s="182"/>
      <c r="J88" s="182"/>
      <c r="K88" s="182"/>
      <c r="L88" s="183"/>
      <c r="M88" s="120" t="str">
        <f>IF(M87="N/A","",(IF(M87="","",(IF(M87&lt;3,"COMMENTS REQUIRED",(IF(M87&gt;4,"COMMENTS REQUIRED","")))))))</f>
        <v/>
      </c>
      <c r="O88" s="21">
        <f>+IF(M88="comments required", 1,0)</f>
        <v>0</v>
      </c>
      <c r="P88"/>
      <c r="Q88" s="31"/>
      <c r="AA88"/>
      <c r="AB88"/>
      <c r="AE88"/>
    </row>
    <row r="89" spans="2:31" s="21" customFormat="1" ht="9.6" customHeight="1" thickBot="1" x14ac:dyDescent="0.25">
      <c r="B89" s="86"/>
      <c r="C89" s="85"/>
      <c r="L89" s="95"/>
      <c r="M89" s="213"/>
      <c r="P89"/>
      <c r="Q89" s="31"/>
      <c r="AA89"/>
      <c r="AB89"/>
      <c r="AE89"/>
    </row>
    <row r="90" spans="2:31" ht="28.15" customHeight="1" thickBot="1" x14ac:dyDescent="0.3">
      <c r="B90" s="23"/>
      <c r="C90" s="33"/>
      <c r="D90" s="34"/>
      <c r="E90" s="34"/>
      <c r="F90" s="34"/>
      <c r="G90" s="34"/>
      <c r="H90" s="34"/>
      <c r="I90" s="87"/>
      <c r="J90" s="34"/>
      <c r="K90" s="34"/>
      <c r="L90" s="88" t="s">
        <v>35</v>
      </c>
      <c r="M90" s="82" t="str">
        <f>IF((COUNT(M81:M89)=0),"Not Rated", AVERAGE(M81:M89))</f>
        <v>Not Rated</v>
      </c>
      <c r="N90" s="42"/>
      <c r="P90" t="str">
        <f>IF((COUNT(M90)=0),"NA",M90*0.1)</f>
        <v>NA</v>
      </c>
      <c r="Q90" s="67">
        <f>IF(COUNT(P90)=0,-0.1,0)</f>
        <v>-0.1</v>
      </c>
      <c r="AB90" s="24"/>
    </row>
    <row r="91" spans="2:31" ht="13.9" customHeight="1" thickBot="1" x14ac:dyDescent="0.25">
      <c r="B91" s="118" t="s">
        <v>36</v>
      </c>
      <c r="C91" s="119"/>
      <c r="D91" s="119"/>
      <c r="E91" s="119"/>
      <c r="F91" s="119"/>
      <c r="G91" s="119"/>
      <c r="H91" s="119"/>
      <c r="I91" s="119"/>
      <c r="J91" s="119"/>
      <c r="K91" s="119"/>
      <c r="L91" s="119"/>
      <c r="M91" s="189"/>
      <c r="AB91" s="24"/>
    </row>
    <row r="92" spans="2:31" ht="13.9" customHeight="1" x14ac:dyDescent="0.2">
      <c r="B92" s="51"/>
      <c r="C92" s="108"/>
      <c r="D92" s="109"/>
      <c r="E92" s="109"/>
      <c r="F92" s="109"/>
      <c r="G92" s="109"/>
      <c r="H92" s="109"/>
      <c r="I92" s="109"/>
      <c r="J92" s="109"/>
      <c r="K92" s="109"/>
      <c r="L92" s="110"/>
      <c r="M92" s="120" t="str">
        <f>IF(M90="Not Rated","",(IF(O92&gt;0,"COMMENTS REQUIRED", "")))</f>
        <v/>
      </c>
      <c r="O92" s="21">
        <f>+SUM(O82:O89)</f>
        <v>0</v>
      </c>
      <c r="AB92" s="24"/>
    </row>
    <row r="93" spans="2:31" ht="13.9" customHeight="1" x14ac:dyDescent="0.2">
      <c r="B93" s="51"/>
      <c r="C93" s="111"/>
      <c r="D93" s="112"/>
      <c r="E93" s="112"/>
      <c r="F93" s="112"/>
      <c r="G93" s="112"/>
      <c r="H93" s="112"/>
      <c r="I93" s="112"/>
      <c r="J93" s="112"/>
      <c r="K93" s="112"/>
      <c r="L93" s="113"/>
      <c r="M93" s="120"/>
      <c r="AB93" s="24"/>
    </row>
    <row r="94" spans="2:31" ht="13.9" customHeight="1" x14ac:dyDescent="0.2">
      <c r="B94" s="53"/>
      <c r="C94" s="111"/>
      <c r="D94" s="112"/>
      <c r="E94" s="112"/>
      <c r="F94" s="112"/>
      <c r="G94" s="112"/>
      <c r="H94" s="112"/>
      <c r="I94" s="112"/>
      <c r="J94" s="112"/>
      <c r="K94" s="112"/>
      <c r="L94" s="113"/>
      <c r="M94" s="52"/>
      <c r="AB94" s="24"/>
    </row>
    <row r="95" spans="2:31" ht="13.9" customHeight="1" thickBot="1" x14ac:dyDescent="0.25">
      <c r="B95" s="53"/>
      <c r="C95" s="114"/>
      <c r="D95" s="115"/>
      <c r="E95" s="115"/>
      <c r="F95" s="115"/>
      <c r="G95" s="115"/>
      <c r="H95" s="115"/>
      <c r="I95" s="115"/>
      <c r="J95" s="115"/>
      <c r="K95" s="115"/>
      <c r="L95" s="116"/>
      <c r="M95" s="52"/>
      <c r="AB95" s="24"/>
    </row>
    <row r="96" spans="2:31" ht="13.9" customHeight="1" thickBot="1" x14ac:dyDescent="0.25">
      <c r="B96" s="54"/>
      <c r="C96" s="55"/>
      <c r="D96" s="55"/>
      <c r="E96" s="55"/>
      <c r="F96" s="55"/>
      <c r="G96" s="55"/>
      <c r="H96" s="55"/>
      <c r="I96" s="55"/>
      <c r="J96" s="55"/>
      <c r="K96" s="55"/>
      <c r="L96" s="55"/>
      <c r="M96" s="56"/>
    </row>
    <row r="97" spans="1:31" ht="19.149999999999999" customHeight="1" thickBot="1" x14ac:dyDescent="0.25">
      <c r="A97" s="11"/>
      <c r="B97" s="43"/>
      <c r="C97" s="43"/>
      <c r="D97" s="43"/>
      <c r="E97" s="43"/>
      <c r="F97" s="43"/>
      <c r="G97" s="43"/>
      <c r="H97" s="11"/>
      <c r="I97" s="11"/>
      <c r="J97" s="11"/>
      <c r="K97" s="44"/>
      <c r="L97" s="44"/>
      <c r="M97" s="44"/>
      <c r="N97" s="11"/>
    </row>
    <row r="98" spans="1:31" ht="16.899999999999999" customHeight="1" x14ac:dyDescent="0.2">
      <c r="B98" s="27"/>
      <c r="C98" s="27"/>
      <c r="D98" s="27"/>
      <c r="E98" s="27"/>
      <c r="F98" s="27"/>
      <c r="G98" s="27"/>
      <c r="K98" s="7"/>
      <c r="L98" s="7"/>
      <c r="M98" s="7"/>
    </row>
    <row r="99" spans="1:31" ht="13.5" thickBot="1" x14ac:dyDescent="0.25"/>
    <row r="100" spans="1:31" s="21" customFormat="1" ht="16.149999999999999" customHeight="1" thickBot="1" x14ac:dyDescent="0.25">
      <c r="B100" s="39" t="s">
        <v>11</v>
      </c>
      <c r="C100" s="175" t="s">
        <v>90</v>
      </c>
      <c r="D100" s="175"/>
      <c r="E100" s="175"/>
      <c r="F100" s="175"/>
      <c r="G100" s="175"/>
      <c r="H100" s="175"/>
      <c r="I100" s="175"/>
      <c r="J100" s="175"/>
      <c r="K100" s="175"/>
      <c r="L100" s="175"/>
      <c r="M100" s="176"/>
      <c r="AA100"/>
      <c r="AB100"/>
      <c r="AE100"/>
    </row>
    <row r="101" spans="1:31" s="21" customFormat="1" ht="16.149999999999999" customHeight="1" thickBot="1" x14ac:dyDescent="0.25">
      <c r="B101" s="12"/>
      <c r="C101" s="75"/>
      <c r="D101" s="75"/>
      <c r="E101" s="75"/>
      <c r="F101" s="75"/>
      <c r="G101" s="75"/>
      <c r="H101" s="75"/>
      <c r="I101" s="8"/>
      <c r="J101" s="8"/>
      <c r="K101" s="8"/>
      <c r="L101" s="10"/>
      <c r="M101" s="76"/>
      <c r="AA101"/>
      <c r="AB101"/>
      <c r="AE101"/>
    </row>
    <row r="102" spans="1:31" s="21" customFormat="1" ht="16.149999999999999" customHeight="1" thickBot="1" x14ac:dyDescent="0.3">
      <c r="B102" s="23"/>
      <c r="C102" s="169" t="s">
        <v>21</v>
      </c>
      <c r="D102" s="170"/>
      <c r="E102" s="170"/>
      <c r="F102" s="170"/>
      <c r="G102" s="170"/>
      <c r="H102" s="170"/>
      <c r="I102" s="170"/>
      <c r="J102" s="170"/>
      <c r="K102" s="170"/>
      <c r="L102" s="171"/>
      <c r="M102" s="92" t="s">
        <v>2</v>
      </c>
      <c r="P102"/>
      <c r="Q102" s="31"/>
      <c r="AA102"/>
      <c r="AB102"/>
      <c r="AE102"/>
    </row>
    <row r="103" spans="1:31" s="21" customFormat="1" ht="53.25" customHeight="1" thickBot="1" x14ac:dyDescent="0.25">
      <c r="B103" s="86"/>
      <c r="C103" s="89">
        <v>1</v>
      </c>
      <c r="D103" s="210" t="s">
        <v>59</v>
      </c>
      <c r="E103" s="211"/>
      <c r="F103" s="211"/>
      <c r="G103" s="211"/>
      <c r="H103" s="211"/>
      <c r="I103" s="211"/>
      <c r="J103" s="211"/>
      <c r="K103" s="211"/>
      <c r="L103" s="212"/>
      <c r="M103" s="37"/>
      <c r="P103"/>
      <c r="Q103" s="31"/>
      <c r="AA103"/>
      <c r="AB103"/>
      <c r="AE103"/>
    </row>
    <row r="104" spans="1:31" s="21" customFormat="1" ht="30" customHeight="1" thickBot="1" x14ac:dyDescent="0.25">
      <c r="B104" s="193" t="s">
        <v>3</v>
      </c>
      <c r="C104" s="194"/>
      <c r="D104" s="216"/>
      <c r="E104" s="217"/>
      <c r="F104" s="217"/>
      <c r="G104" s="217"/>
      <c r="H104" s="217"/>
      <c r="I104" s="217"/>
      <c r="J104" s="217"/>
      <c r="K104" s="217"/>
      <c r="L104" s="218"/>
      <c r="M104" s="236" t="str">
        <f>IF(M103="N/A","",(IF(M103="","",(IF(M103&lt;3,"COMMENTS REQUIRED",(IF(M103&gt;4,"COMMENTS REQUIRED","")))))))</f>
        <v/>
      </c>
      <c r="O104" s="21">
        <f>+IF(M104="comments required", 1,0)</f>
        <v>0</v>
      </c>
      <c r="P104"/>
      <c r="Q104" s="31"/>
      <c r="AA104"/>
      <c r="AB104"/>
      <c r="AE104"/>
    </row>
    <row r="105" spans="1:31" s="21" customFormat="1" ht="9.6" customHeight="1" thickBot="1" x14ac:dyDescent="0.25">
      <c r="B105" s="86"/>
      <c r="C105" s="85"/>
      <c r="L105" s="95"/>
      <c r="M105" s="215"/>
      <c r="P105"/>
      <c r="Q105" s="31"/>
      <c r="AA105"/>
      <c r="AB105"/>
      <c r="AE105"/>
    </row>
    <row r="106" spans="1:31" s="21" customFormat="1" ht="39.75" customHeight="1" thickBot="1" x14ac:dyDescent="0.25">
      <c r="B106" s="86"/>
      <c r="C106" s="89">
        <v>2</v>
      </c>
      <c r="D106" s="210" t="s">
        <v>60</v>
      </c>
      <c r="E106" s="211"/>
      <c r="F106" s="211"/>
      <c r="G106" s="211"/>
      <c r="H106" s="211"/>
      <c r="I106" s="211"/>
      <c r="J106" s="211"/>
      <c r="K106" s="211"/>
      <c r="L106" s="212"/>
      <c r="M106" s="37"/>
      <c r="P106"/>
      <c r="Q106" s="31"/>
      <c r="AA106"/>
      <c r="AB106"/>
      <c r="AE106"/>
    </row>
    <row r="107" spans="1:31" s="21" customFormat="1" ht="30" customHeight="1" thickBot="1" x14ac:dyDescent="0.25">
      <c r="B107" s="193" t="s">
        <v>3</v>
      </c>
      <c r="C107" s="194"/>
      <c r="D107" s="181"/>
      <c r="E107" s="182"/>
      <c r="F107" s="182"/>
      <c r="G107" s="182"/>
      <c r="H107" s="182"/>
      <c r="I107" s="182"/>
      <c r="J107" s="182"/>
      <c r="K107" s="182"/>
      <c r="L107" s="183"/>
      <c r="M107" s="236" t="str">
        <f>IF(M106="N/A","",(IF(M106="","",(IF(M106&lt;3,"COMMENTS REQUIRED",(IF(M106&gt;4,"COMMENTS REQUIRED","")))))))</f>
        <v/>
      </c>
      <c r="O107" s="21">
        <f>+IF(M107="comments required", 1,0)</f>
        <v>0</v>
      </c>
      <c r="P107"/>
      <c r="Q107" s="31"/>
      <c r="AA107"/>
      <c r="AB107"/>
      <c r="AE107"/>
    </row>
    <row r="108" spans="1:31" s="21" customFormat="1" ht="9.6" customHeight="1" thickBot="1" x14ac:dyDescent="0.25">
      <c r="B108" s="86"/>
      <c r="C108" s="85"/>
      <c r="L108" s="95"/>
      <c r="M108" s="215"/>
      <c r="P108"/>
      <c r="Q108" s="31"/>
      <c r="AA108"/>
      <c r="AB108"/>
      <c r="AE108"/>
    </row>
    <row r="109" spans="1:31" s="21" customFormat="1" ht="30" customHeight="1" thickBot="1" x14ac:dyDescent="0.25">
      <c r="B109" s="86"/>
      <c r="C109" s="89">
        <v>3</v>
      </c>
      <c r="D109" s="210" t="s">
        <v>56</v>
      </c>
      <c r="E109" s="211"/>
      <c r="F109" s="211"/>
      <c r="G109" s="211"/>
      <c r="H109" s="211"/>
      <c r="I109" s="211"/>
      <c r="J109" s="211"/>
      <c r="K109" s="211"/>
      <c r="L109" s="212"/>
      <c r="M109" s="37"/>
      <c r="P109"/>
      <c r="Q109" s="31"/>
      <c r="AA109"/>
      <c r="AB109"/>
      <c r="AE109"/>
    </row>
    <row r="110" spans="1:31" s="21" customFormat="1" ht="30" customHeight="1" thickBot="1" x14ac:dyDescent="0.25">
      <c r="B110" s="193" t="s">
        <v>3</v>
      </c>
      <c r="C110" s="194"/>
      <c r="D110" s="181"/>
      <c r="E110" s="182"/>
      <c r="F110" s="182"/>
      <c r="G110" s="182"/>
      <c r="H110" s="182"/>
      <c r="I110" s="182"/>
      <c r="J110" s="182"/>
      <c r="K110" s="182"/>
      <c r="L110" s="183"/>
      <c r="M110" s="236" t="str">
        <f>IF(M109="N/A","",(IF(M109="","",(IF(M109&lt;3,"COMMENTS REQUIRED",(IF(M109&gt;4,"COMMENTS REQUIRED","")))))))</f>
        <v/>
      </c>
      <c r="O110" s="21">
        <f>+IF(M110="comments required", 1,0)</f>
        <v>0</v>
      </c>
      <c r="P110"/>
      <c r="Q110" s="31"/>
      <c r="AA110"/>
      <c r="AB110"/>
      <c r="AE110"/>
    </row>
    <row r="111" spans="1:31" s="21" customFormat="1" ht="9.6" customHeight="1" thickBot="1" x14ac:dyDescent="0.25">
      <c r="B111" s="86"/>
      <c r="C111" s="85"/>
      <c r="L111" s="95"/>
      <c r="M111" s="215"/>
      <c r="P111"/>
      <c r="Q111" s="31"/>
      <c r="AA111"/>
      <c r="AB111"/>
      <c r="AE111"/>
    </row>
    <row r="112" spans="1:31" ht="30.6" customHeight="1" thickBot="1" x14ac:dyDescent="0.3">
      <c r="B112" s="32"/>
      <c r="C112" s="36"/>
      <c r="D112" s="35"/>
      <c r="E112" s="35"/>
      <c r="F112" s="35"/>
      <c r="G112" s="35"/>
      <c r="H112" s="35"/>
      <c r="I112" s="35"/>
      <c r="J112" s="35"/>
      <c r="K112" s="35"/>
      <c r="L112" s="88" t="s">
        <v>20</v>
      </c>
      <c r="M112" s="82" t="str">
        <f>IF((COUNT(M103:M111)=0),"Not Rated", AVERAGE(M103:M111))</f>
        <v>Not Rated</v>
      </c>
      <c r="P112" t="str">
        <f>IF((COUNT(M112)=0),"NA",M112*0.12)</f>
        <v>NA</v>
      </c>
      <c r="Q112" s="67">
        <f>IF(COUNT(P112)=0,-0.12,0)</f>
        <v>-0.12</v>
      </c>
      <c r="AB112" s="24"/>
    </row>
    <row r="113" spans="1:31" ht="15" customHeight="1" thickBot="1" x14ac:dyDescent="0.25">
      <c r="B113" s="118" t="s">
        <v>36</v>
      </c>
      <c r="C113" s="119"/>
      <c r="D113" s="119"/>
      <c r="E113" s="119"/>
      <c r="F113" s="119"/>
      <c r="G113" s="119"/>
      <c r="H113" s="119"/>
      <c r="I113" s="119"/>
      <c r="J113" s="119"/>
      <c r="K113" s="119"/>
      <c r="L113" s="119"/>
      <c r="M113" s="93"/>
      <c r="AB113" s="24"/>
    </row>
    <row r="114" spans="1:31" ht="13.9" customHeight="1" x14ac:dyDescent="0.2">
      <c r="B114" s="51"/>
      <c r="C114" s="108"/>
      <c r="D114" s="109"/>
      <c r="E114" s="109"/>
      <c r="F114" s="109"/>
      <c r="G114" s="109"/>
      <c r="H114" s="109"/>
      <c r="I114" s="109"/>
      <c r="J114" s="109"/>
      <c r="K114" s="109"/>
      <c r="L114" s="110"/>
      <c r="M114" s="120" t="str">
        <f>IF(M112="Not Rated","",(IF(O114&gt;0,"COMMENTS REQUIRED", "")))</f>
        <v/>
      </c>
      <c r="O114" s="21">
        <f>+SUM(O104:O111)</f>
        <v>0</v>
      </c>
      <c r="AB114" s="24"/>
    </row>
    <row r="115" spans="1:31" ht="13.9" customHeight="1" x14ac:dyDescent="0.2">
      <c r="B115" s="51"/>
      <c r="C115" s="111"/>
      <c r="D115" s="112"/>
      <c r="E115" s="112"/>
      <c r="F115" s="112"/>
      <c r="G115" s="112"/>
      <c r="H115" s="112"/>
      <c r="I115" s="112"/>
      <c r="J115" s="112"/>
      <c r="K115" s="112"/>
      <c r="L115" s="113"/>
      <c r="M115" s="120"/>
      <c r="AB115" s="24"/>
    </row>
    <row r="116" spans="1:31" ht="13.9" customHeight="1" x14ac:dyDescent="0.2">
      <c r="B116" s="53"/>
      <c r="C116" s="111"/>
      <c r="D116" s="112"/>
      <c r="E116" s="112"/>
      <c r="F116" s="112"/>
      <c r="G116" s="112"/>
      <c r="H116" s="112"/>
      <c r="I116" s="112"/>
      <c r="J116" s="112"/>
      <c r="K116" s="112"/>
      <c r="L116" s="113"/>
      <c r="M116" s="52"/>
      <c r="AB116" s="24"/>
    </row>
    <row r="117" spans="1:31" ht="13.9" customHeight="1" thickBot="1" x14ac:dyDescent="0.25">
      <c r="B117" s="53"/>
      <c r="C117" s="114"/>
      <c r="D117" s="115"/>
      <c r="E117" s="115"/>
      <c r="F117" s="115"/>
      <c r="G117" s="115"/>
      <c r="H117" s="115"/>
      <c r="I117" s="115"/>
      <c r="J117" s="115"/>
      <c r="K117" s="115"/>
      <c r="L117" s="116"/>
      <c r="M117" s="52"/>
      <c r="AB117" s="24"/>
    </row>
    <row r="118" spans="1:31" ht="13.9" customHeight="1" thickBot="1" x14ac:dyDescent="0.25">
      <c r="B118" s="54"/>
      <c r="C118" s="55"/>
      <c r="D118" s="55"/>
      <c r="E118" s="55"/>
      <c r="F118" s="55"/>
      <c r="G118" s="55"/>
      <c r="H118" s="55"/>
      <c r="I118" s="55"/>
      <c r="J118" s="55"/>
      <c r="K118" s="55"/>
      <c r="L118" s="55"/>
      <c r="M118" s="56"/>
    </row>
    <row r="119" spans="1:31" ht="18" customHeight="1" thickBot="1" x14ac:dyDescent="0.25">
      <c r="A119" s="11"/>
      <c r="B119" s="43"/>
      <c r="C119" s="43"/>
      <c r="D119" s="43"/>
      <c r="E119" s="43"/>
      <c r="F119" s="43"/>
      <c r="G119" s="43"/>
      <c r="H119" s="11"/>
      <c r="I119" s="11"/>
      <c r="J119" s="11"/>
      <c r="K119" s="44"/>
      <c r="L119" s="44"/>
      <c r="M119" s="44"/>
      <c r="N119" s="11"/>
    </row>
    <row r="120" spans="1:31" ht="15" customHeight="1" x14ac:dyDescent="0.2">
      <c r="B120" s="27"/>
      <c r="C120" s="27"/>
      <c r="D120" s="27"/>
      <c r="E120" s="27"/>
      <c r="F120" s="27"/>
      <c r="G120" s="27"/>
      <c r="K120" s="7"/>
      <c r="L120" s="7"/>
      <c r="M120" s="7"/>
    </row>
    <row r="121" spans="1:31" ht="9" customHeight="1" thickBot="1" x14ac:dyDescent="0.25">
      <c r="B121" s="7"/>
      <c r="C121" s="7"/>
      <c r="D121" s="7"/>
      <c r="E121" s="7"/>
      <c r="F121" s="7"/>
      <c r="G121" s="7"/>
      <c r="K121" s="7"/>
      <c r="L121" s="7"/>
      <c r="M121" s="7"/>
    </row>
    <row r="122" spans="1:31" s="21" customFormat="1" ht="16.149999999999999" customHeight="1" thickBot="1" x14ac:dyDescent="0.25">
      <c r="B122" s="39" t="s">
        <v>51</v>
      </c>
      <c r="C122" s="175" t="s">
        <v>89</v>
      </c>
      <c r="D122" s="175"/>
      <c r="E122" s="175"/>
      <c r="F122" s="175"/>
      <c r="G122" s="175"/>
      <c r="H122" s="175"/>
      <c r="I122" s="175"/>
      <c r="J122" s="175"/>
      <c r="K122" s="175"/>
      <c r="L122" s="175"/>
      <c r="M122" s="176"/>
      <c r="AA122"/>
      <c r="AB122"/>
      <c r="AE122"/>
    </row>
    <row r="123" spans="1:31" s="21" customFormat="1" ht="16.149999999999999" customHeight="1" thickBot="1" x14ac:dyDescent="0.25">
      <c r="B123" s="12"/>
      <c r="C123" s="75"/>
      <c r="D123" s="75"/>
      <c r="E123" s="75"/>
      <c r="F123" s="75"/>
      <c r="G123" s="75"/>
      <c r="H123" s="75"/>
      <c r="I123" s="8"/>
      <c r="J123" s="8"/>
      <c r="K123" s="8"/>
      <c r="L123" s="10"/>
      <c r="M123" s="76"/>
      <c r="AA123"/>
      <c r="AB123"/>
      <c r="AE123"/>
    </row>
    <row r="124" spans="1:31" s="21" customFormat="1" ht="16.149999999999999" customHeight="1" thickBot="1" x14ac:dyDescent="0.3">
      <c r="B124" s="23"/>
      <c r="C124" s="169" t="s">
        <v>21</v>
      </c>
      <c r="D124" s="170"/>
      <c r="E124" s="170"/>
      <c r="F124" s="170"/>
      <c r="G124" s="170"/>
      <c r="H124" s="170"/>
      <c r="I124" s="170"/>
      <c r="J124" s="170"/>
      <c r="K124" s="170"/>
      <c r="L124" s="171"/>
      <c r="M124" s="92" t="s">
        <v>2</v>
      </c>
      <c r="P124"/>
      <c r="Q124" s="31"/>
      <c r="AA124"/>
      <c r="AB124"/>
      <c r="AE124"/>
    </row>
    <row r="125" spans="1:31" s="21" customFormat="1" ht="56.25" customHeight="1" thickBot="1" x14ac:dyDescent="0.25">
      <c r="B125" s="86"/>
      <c r="C125" s="89">
        <v>1</v>
      </c>
      <c r="D125" s="210" t="s">
        <v>98</v>
      </c>
      <c r="E125" s="211"/>
      <c r="F125" s="211"/>
      <c r="G125" s="211"/>
      <c r="H125" s="211"/>
      <c r="I125" s="211"/>
      <c r="J125" s="211"/>
      <c r="K125" s="211"/>
      <c r="L125" s="212"/>
      <c r="M125" s="37"/>
      <c r="P125"/>
      <c r="Q125" s="31"/>
      <c r="AA125"/>
      <c r="AB125"/>
      <c r="AE125"/>
    </row>
    <row r="126" spans="1:31" s="21" customFormat="1" ht="30" customHeight="1" thickBot="1" x14ac:dyDescent="0.25">
      <c r="B126" s="193" t="s">
        <v>3</v>
      </c>
      <c r="C126" s="194"/>
      <c r="D126" s="216"/>
      <c r="E126" s="217"/>
      <c r="F126" s="217"/>
      <c r="G126" s="217"/>
      <c r="H126" s="217"/>
      <c r="I126" s="217"/>
      <c r="J126" s="217"/>
      <c r="K126" s="217"/>
      <c r="L126" s="218"/>
      <c r="M126" s="236" t="str">
        <f>IF(M125="N/A","",(IF(M125="","",(IF(M125&lt;3,"COMMENTS REQUIRED",(IF(M125&gt;4,"COMMENTS REQUIRED","")))))))</f>
        <v/>
      </c>
      <c r="O126" s="21">
        <f>+IF(M126="comments required", 1,0)</f>
        <v>0</v>
      </c>
      <c r="P126"/>
      <c r="Q126" s="31"/>
      <c r="AA126"/>
      <c r="AB126"/>
      <c r="AE126"/>
    </row>
    <row r="127" spans="1:31" s="21" customFormat="1" ht="9.6" customHeight="1" thickBot="1" x14ac:dyDescent="0.25">
      <c r="B127" s="86"/>
      <c r="C127" s="85"/>
      <c r="L127" s="95"/>
      <c r="M127" s="215"/>
      <c r="P127"/>
      <c r="Q127" s="31"/>
      <c r="AA127"/>
      <c r="AB127"/>
      <c r="AE127"/>
    </row>
    <row r="128" spans="1:31" s="21" customFormat="1" ht="30" customHeight="1" thickBot="1" x14ac:dyDescent="0.25">
      <c r="B128" s="86"/>
      <c r="C128" s="89">
        <v>2</v>
      </c>
      <c r="D128" s="210" t="s">
        <v>61</v>
      </c>
      <c r="E128" s="211"/>
      <c r="F128" s="211"/>
      <c r="G128" s="211"/>
      <c r="H128" s="211"/>
      <c r="I128" s="211"/>
      <c r="J128" s="211"/>
      <c r="K128" s="211"/>
      <c r="L128" s="212"/>
      <c r="M128" s="37"/>
      <c r="P128"/>
      <c r="Q128" s="31"/>
      <c r="AA128"/>
      <c r="AB128"/>
      <c r="AE128"/>
    </row>
    <row r="129" spans="2:31" s="21" customFormat="1" ht="30" customHeight="1" thickBot="1" x14ac:dyDescent="0.25">
      <c r="B129" s="193" t="s">
        <v>3</v>
      </c>
      <c r="C129" s="194"/>
      <c r="D129" s="181"/>
      <c r="E129" s="182"/>
      <c r="F129" s="182"/>
      <c r="G129" s="182"/>
      <c r="H129" s="182"/>
      <c r="I129" s="182"/>
      <c r="J129" s="182"/>
      <c r="K129" s="182"/>
      <c r="L129" s="183"/>
      <c r="M129" s="236" t="str">
        <f>IF(M128="N/A","",(IF(M128="","",(IF(M128&lt;3,"COMMENTS REQUIRED",(IF(M128&gt;4,"COMMENTS REQUIRED","")))))))</f>
        <v/>
      </c>
      <c r="O129" s="21">
        <f>+IF(M129="comments required", 1,0)</f>
        <v>0</v>
      </c>
      <c r="P129"/>
      <c r="Q129" s="31"/>
      <c r="AA129"/>
      <c r="AB129"/>
      <c r="AE129"/>
    </row>
    <row r="130" spans="2:31" s="21" customFormat="1" ht="9.6" customHeight="1" thickBot="1" x14ac:dyDescent="0.25">
      <c r="B130" s="86"/>
      <c r="C130" s="85"/>
      <c r="L130" s="95"/>
      <c r="M130" s="215"/>
      <c r="P130"/>
      <c r="Q130" s="31"/>
      <c r="AA130"/>
      <c r="AB130"/>
      <c r="AE130"/>
    </row>
    <row r="131" spans="2:31" s="21" customFormat="1" ht="41.25" customHeight="1" thickBot="1" x14ac:dyDescent="0.25">
      <c r="B131" s="86"/>
      <c r="C131" s="89">
        <v>3</v>
      </c>
      <c r="D131" s="210" t="s">
        <v>62</v>
      </c>
      <c r="E131" s="211"/>
      <c r="F131" s="211"/>
      <c r="G131" s="211"/>
      <c r="H131" s="211"/>
      <c r="I131" s="211"/>
      <c r="J131" s="211"/>
      <c r="K131" s="211"/>
      <c r="L131" s="212"/>
      <c r="M131" s="37"/>
      <c r="P131"/>
      <c r="Q131" s="31"/>
      <c r="AA131"/>
      <c r="AB131"/>
      <c r="AE131"/>
    </row>
    <row r="132" spans="2:31" s="21" customFormat="1" ht="30" customHeight="1" thickBot="1" x14ac:dyDescent="0.25">
      <c r="B132" s="193" t="s">
        <v>3</v>
      </c>
      <c r="C132" s="194"/>
      <c r="D132" s="181"/>
      <c r="E132" s="182"/>
      <c r="F132" s="182"/>
      <c r="G132" s="182"/>
      <c r="H132" s="182"/>
      <c r="I132" s="182"/>
      <c r="J132" s="182"/>
      <c r="K132" s="182"/>
      <c r="L132" s="183"/>
      <c r="M132" s="236" t="str">
        <f>IF(M131="N/A","",(IF(M131="","",(IF(M131&lt;3,"COMMENTS REQUIRED",(IF(M131&gt;4,"COMMENTS REQUIRED","")))))))</f>
        <v/>
      </c>
      <c r="O132" s="21">
        <f>+IF(M132="comments required", 1,0)</f>
        <v>0</v>
      </c>
      <c r="P132"/>
      <c r="Q132" s="31"/>
      <c r="AA132"/>
      <c r="AB132"/>
      <c r="AE132"/>
    </row>
    <row r="133" spans="2:31" s="21" customFormat="1" ht="9.6" customHeight="1" thickBot="1" x14ac:dyDescent="0.25">
      <c r="B133" s="86"/>
      <c r="C133" s="85"/>
      <c r="L133" s="95"/>
      <c r="M133" s="215"/>
      <c r="P133"/>
      <c r="Q133" s="31"/>
      <c r="AA133"/>
      <c r="AB133"/>
      <c r="AE133"/>
    </row>
    <row r="134" spans="2:31" s="21" customFormat="1" ht="30" customHeight="1" thickBot="1" x14ac:dyDescent="0.25">
      <c r="B134" s="86"/>
      <c r="C134" s="89">
        <v>4</v>
      </c>
      <c r="D134" s="210" t="s">
        <v>63</v>
      </c>
      <c r="E134" s="211"/>
      <c r="F134" s="211"/>
      <c r="G134" s="211"/>
      <c r="H134" s="211"/>
      <c r="I134" s="211"/>
      <c r="J134" s="211"/>
      <c r="K134" s="211"/>
      <c r="L134" s="212"/>
      <c r="M134" s="37"/>
      <c r="P134"/>
      <c r="Q134" s="31"/>
      <c r="AA134"/>
      <c r="AB134"/>
      <c r="AE134"/>
    </row>
    <row r="135" spans="2:31" s="21" customFormat="1" ht="30" customHeight="1" thickBot="1" x14ac:dyDescent="0.25">
      <c r="B135" s="193" t="s">
        <v>3</v>
      </c>
      <c r="C135" s="194"/>
      <c r="D135" s="181"/>
      <c r="E135" s="182"/>
      <c r="F135" s="182"/>
      <c r="G135" s="182"/>
      <c r="H135" s="182"/>
      <c r="I135" s="182"/>
      <c r="J135" s="182"/>
      <c r="K135" s="182"/>
      <c r="L135" s="183"/>
      <c r="M135" s="236" t="str">
        <f>IF(M134="N/A","",(IF(M134="","",(IF(M134&lt;3,"COMMENTS REQUIRED",(IF(M134&gt;4,"COMMENTS REQUIRED","")))))))</f>
        <v/>
      </c>
      <c r="O135" s="21">
        <f>+IF(M135="comments required", 1,0)</f>
        <v>0</v>
      </c>
      <c r="P135"/>
      <c r="Q135" s="31"/>
      <c r="AA135"/>
      <c r="AB135"/>
      <c r="AE135"/>
    </row>
    <row r="136" spans="2:31" s="21" customFormat="1" ht="9.6" customHeight="1" thickBot="1" x14ac:dyDescent="0.25">
      <c r="B136" s="86"/>
      <c r="C136" s="85"/>
      <c r="L136" s="95"/>
      <c r="M136" s="215"/>
      <c r="P136"/>
      <c r="Q136" s="31"/>
      <c r="AA136"/>
      <c r="AB136"/>
      <c r="AE136"/>
    </row>
    <row r="137" spans="2:31" s="21" customFormat="1" ht="30" customHeight="1" thickBot="1" x14ac:dyDescent="0.25">
      <c r="B137" s="86"/>
      <c r="C137" s="89">
        <v>5</v>
      </c>
      <c r="D137" s="210" t="s">
        <v>64</v>
      </c>
      <c r="E137" s="211"/>
      <c r="F137" s="211"/>
      <c r="G137" s="211"/>
      <c r="H137" s="211"/>
      <c r="I137" s="211"/>
      <c r="J137" s="211"/>
      <c r="K137" s="211"/>
      <c r="L137" s="212"/>
      <c r="M137" s="37"/>
      <c r="P137"/>
      <c r="Q137" s="31"/>
      <c r="AA137"/>
      <c r="AB137"/>
      <c r="AE137"/>
    </row>
    <row r="138" spans="2:31" s="21" customFormat="1" ht="30" customHeight="1" thickBot="1" x14ac:dyDescent="0.25">
      <c r="B138" s="193" t="s">
        <v>3</v>
      </c>
      <c r="C138" s="194"/>
      <c r="D138" s="181"/>
      <c r="E138" s="182"/>
      <c r="F138" s="182"/>
      <c r="G138" s="182"/>
      <c r="H138" s="182"/>
      <c r="I138" s="182"/>
      <c r="J138" s="182"/>
      <c r="K138" s="182"/>
      <c r="L138" s="183"/>
      <c r="M138" s="236" t="str">
        <f>IF(M137="N/A","",(IF(M137="","",(IF(M137&lt;3,"COMMENTS REQUIRED",(IF(M137&gt;4,"COMMENTS REQUIRED","")))))))</f>
        <v/>
      </c>
      <c r="O138" s="21">
        <f>+IF(M138="comments required", 1,0)</f>
        <v>0</v>
      </c>
      <c r="P138"/>
      <c r="Q138" s="31"/>
      <c r="AA138"/>
      <c r="AB138"/>
      <c r="AE138"/>
    </row>
    <row r="139" spans="2:31" s="21" customFormat="1" ht="9.6" customHeight="1" thickBot="1" x14ac:dyDescent="0.25">
      <c r="B139" s="86"/>
      <c r="C139" s="85"/>
      <c r="L139" s="95"/>
      <c r="M139" s="215"/>
      <c r="P139"/>
      <c r="Q139" s="31"/>
      <c r="AA139"/>
      <c r="AB139"/>
      <c r="AE139"/>
    </row>
    <row r="140" spans="2:31" s="21" customFormat="1" ht="30" customHeight="1" thickBot="1" x14ac:dyDescent="0.25">
      <c r="B140" s="86"/>
      <c r="C140" s="89">
        <v>6</v>
      </c>
      <c r="D140" s="210" t="s">
        <v>65</v>
      </c>
      <c r="E140" s="211"/>
      <c r="F140" s="211"/>
      <c r="G140" s="211"/>
      <c r="H140" s="211"/>
      <c r="I140" s="211"/>
      <c r="J140" s="211"/>
      <c r="K140" s="211"/>
      <c r="L140" s="212"/>
      <c r="M140" s="37"/>
      <c r="P140"/>
      <c r="Q140" s="31"/>
      <c r="AA140"/>
      <c r="AB140"/>
      <c r="AE140"/>
    </row>
    <row r="141" spans="2:31" s="21" customFormat="1" ht="30" customHeight="1" thickBot="1" x14ac:dyDescent="0.25">
      <c r="B141" s="193" t="s">
        <v>3</v>
      </c>
      <c r="C141" s="194"/>
      <c r="D141" s="181"/>
      <c r="E141" s="182"/>
      <c r="F141" s="182"/>
      <c r="G141" s="182"/>
      <c r="H141" s="182"/>
      <c r="I141" s="182"/>
      <c r="J141" s="182"/>
      <c r="K141" s="182"/>
      <c r="L141" s="183"/>
      <c r="M141" s="236" t="str">
        <f>IF(M140="N/A","",(IF(M140="","",(IF(M140&lt;3,"COMMENTS REQUIRED",(IF(M140&gt;4,"COMMENTS REQUIRED","")))))))</f>
        <v/>
      </c>
      <c r="O141" s="21">
        <f>+IF(M141="comments required", 1,0)</f>
        <v>0</v>
      </c>
      <c r="P141"/>
      <c r="Q141" s="31"/>
      <c r="AA141"/>
      <c r="AB141"/>
      <c r="AE141"/>
    </row>
    <row r="142" spans="2:31" s="21" customFormat="1" ht="9.6" customHeight="1" thickBot="1" x14ac:dyDescent="0.25">
      <c r="B142" s="86"/>
      <c r="C142" s="85"/>
      <c r="L142" s="95"/>
      <c r="M142" s="215"/>
      <c r="P142"/>
      <c r="Q142" s="31"/>
      <c r="AA142"/>
      <c r="AB142"/>
      <c r="AE142"/>
    </row>
    <row r="143" spans="2:31" s="21" customFormat="1" ht="44.25" customHeight="1" thickBot="1" x14ac:dyDescent="0.25">
      <c r="B143" s="86"/>
      <c r="C143" s="89">
        <v>7</v>
      </c>
      <c r="D143" s="220" t="s">
        <v>66</v>
      </c>
      <c r="E143" s="221"/>
      <c r="F143" s="221"/>
      <c r="G143" s="221"/>
      <c r="H143" s="221"/>
      <c r="I143" s="221"/>
      <c r="J143" s="221"/>
      <c r="K143" s="221"/>
      <c r="L143" s="222"/>
      <c r="M143" s="37"/>
      <c r="P143"/>
      <c r="Q143" s="31"/>
      <c r="AA143"/>
      <c r="AB143"/>
      <c r="AE143"/>
    </row>
    <row r="144" spans="2:31" s="21" customFormat="1" ht="30" customHeight="1" thickBot="1" x14ac:dyDescent="0.25">
      <c r="B144" s="193" t="s">
        <v>3</v>
      </c>
      <c r="C144" s="194"/>
      <c r="D144" s="181"/>
      <c r="E144" s="182"/>
      <c r="F144" s="182"/>
      <c r="G144" s="182"/>
      <c r="H144" s="182"/>
      <c r="I144" s="182"/>
      <c r="J144" s="182"/>
      <c r="K144" s="182"/>
      <c r="L144" s="183"/>
      <c r="M144" s="236" t="str">
        <f>IF(M143="N/A","",(IF(M143="","",(IF(M143&lt;3,"COMMENTS REQUIRED",(IF(M143&gt;4,"COMMENTS REQUIRED","")))))))</f>
        <v/>
      </c>
      <c r="O144" s="21">
        <f>+IF(M144="comments required", 1,0)</f>
        <v>0</v>
      </c>
      <c r="P144"/>
      <c r="Q144" s="31"/>
      <c r="AA144"/>
      <c r="AB144"/>
      <c r="AE144"/>
    </row>
    <row r="145" spans="1:31" s="21" customFormat="1" ht="9.6" customHeight="1" thickBot="1" x14ac:dyDescent="0.25">
      <c r="B145" s="86"/>
      <c r="L145" s="95"/>
      <c r="M145" s="215"/>
      <c r="P145"/>
      <c r="Q145" s="31"/>
      <c r="AA145"/>
      <c r="AB145"/>
      <c r="AE145"/>
    </row>
    <row r="146" spans="1:31" s="21" customFormat="1" ht="30" customHeight="1" thickBot="1" x14ac:dyDescent="0.25">
      <c r="B146" s="86"/>
      <c r="C146" s="89">
        <v>8</v>
      </c>
      <c r="D146" s="220" t="s">
        <v>56</v>
      </c>
      <c r="E146" s="221"/>
      <c r="F146" s="221"/>
      <c r="G146" s="221"/>
      <c r="H146" s="221"/>
      <c r="I146" s="221"/>
      <c r="J146" s="221"/>
      <c r="K146" s="221"/>
      <c r="L146" s="222"/>
      <c r="M146" s="37"/>
      <c r="P146"/>
      <c r="Q146" s="31"/>
      <c r="AA146"/>
      <c r="AB146"/>
      <c r="AE146"/>
    </row>
    <row r="147" spans="1:31" s="21" customFormat="1" ht="30" customHeight="1" thickBot="1" x14ac:dyDescent="0.25">
      <c r="B147" s="193" t="s">
        <v>3</v>
      </c>
      <c r="C147" s="194"/>
      <c r="D147" s="181"/>
      <c r="E147" s="182"/>
      <c r="F147" s="182"/>
      <c r="G147" s="182"/>
      <c r="H147" s="182"/>
      <c r="I147" s="182"/>
      <c r="J147" s="182"/>
      <c r="K147" s="182"/>
      <c r="L147" s="183"/>
      <c r="M147" s="236" t="str">
        <f>IF(M146="N/A","",(IF(M146="","",(IF(M146&lt;3,"COMMENTS REQUIRED",(IF(M146&gt;4,"COMMENTS REQUIRED","")))))))</f>
        <v/>
      </c>
      <c r="O147" s="21">
        <f>+IF(M147="comments required", 1,0)</f>
        <v>0</v>
      </c>
      <c r="P147"/>
      <c r="Q147" s="31"/>
      <c r="AA147"/>
      <c r="AB147"/>
      <c r="AE147"/>
    </row>
    <row r="148" spans="1:31" s="21" customFormat="1" ht="9.6" customHeight="1" thickBot="1" x14ac:dyDescent="0.25">
      <c r="B148" s="86"/>
      <c r="L148" s="95"/>
      <c r="M148" s="215"/>
      <c r="P148"/>
      <c r="Q148" s="31"/>
      <c r="AA148"/>
      <c r="AB148"/>
      <c r="AE148"/>
    </row>
    <row r="149" spans="1:31" ht="30.6" customHeight="1" thickBot="1" x14ac:dyDescent="0.3">
      <c r="B149" s="32"/>
      <c r="C149" s="36"/>
      <c r="D149" s="35"/>
      <c r="E149" s="35"/>
      <c r="F149" s="35"/>
      <c r="G149" s="35"/>
      <c r="H149" s="35"/>
      <c r="I149" s="35"/>
      <c r="J149" s="35"/>
      <c r="K149" s="35"/>
      <c r="L149" s="88" t="s">
        <v>20</v>
      </c>
      <c r="M149" s="82" t="str">
        <f>IF((COUNT(M125:M146)=0),"Not Rated", AVERAGE(M125:M146))</f>
        <v>Not Rated</v>
      </c>
      <c r="P149" t="str">
        <f>IF((COUNT(M149)=0),"NA",M149*0.12)</f>
        <v>NA</v>
      </c>
      <c r="Q149" s="67">
        <f>IF(COUNT(P149)=0,-0.12,0)</f>
        <v>-0.12</v>
      </c>
      <c r="AB149" s="24"/>
    </row>
    <row r="150" spans="1:31" ht="15" customHeight="1" thickBot="1" x14ac:dyDescent="0.25">
      <c r="B150" s="118" t="s">
        <v>36</v>
      </c>
      <c r="C150" s="119"/>
      <c r="D150" s="119"/>
      <c r="E150" s="119"/>
      <c r="F150" s="119"/>
      <c r="G150" s="119"/>
      <c r="H150" s="119"/>
      <c r="I150" s="119"/>
      <c r="J150" s="119"/>
      <c r="K150" s="119"/>
      <c r="L150" s="119"/>
      <c r="M150" s="93"/>
      <c r="AB150" s="24"/>
    </row>
    <row r="151" spans="1:31" ht="13.9" customHeight="1" x14ac:dyDescent="0.2">
      <c r="B151" s="51"/>
      <c r="C151" s="108"/>
      <c r="D151" s="109"/>
      <c r="E151" s="109"/>
      <c r="F151" s="109"/>
      <c r="G151" s="109"/>
      <c r="H151" s="109"/>
      <c r="I151" s="109"/>
      <c r="J151" s="109"/>
      <c r="K151" s="109"/>
      <c r="L151" s="110"/>
      <c r="M151" s="120" t="str">
        <f>IF(M149="Not Rated","",(IF(O151&gt;0,"COMMENTS REQUIRED", "")))</f>
        <v/>
      </c>
      <c r="O151" s="21">
        <f>+SUM(O126:O147)</f>
        <v>0</v>
      </c>
      <c r="AB151" s="24"/>
    </row>
    <row r="152" spans="1:31" ht="13.9" customHeight="1" x14ac:dyDescent="0.2">
      <c r="B152" s="51"/>
      <c r="C152" s="111"/>
      <c r="D152" s="112"/>
      <c r="E152" s="112"/>
      <c r="F152" s="112"/>
      <c r="G152" s="112"/>
      <c r="H152" s="112"/>
      <c r="I152" s="112"/>
      <c r="J152" s="112"/>
      <c r="K152" s="112"/>
      <c r="L152" s="113"/>
      <c r="M152" s="120"/>
      <c r="AB152" s="24"/>
    </row>
    <row r="153" spans="1:31" ht="13.9" customHeight="1" x14ac:dyDescent="0.2">
      <c r="B153" s="53"/>
      <c r="C153" s="111"/>
      <c r="D153" s="112"/>
      <c r="E153" s="112"/>
      <c r="F153" s="112"/>
      <c r="G153" s="112"/>
      <c r="H153" s="112"/>
      <c r="I153" s="112"/>
      <c r="J153" s="112"/>
      <c r="K153" s="112"/>
      <c r="L153" s="113"/>
      <c r="M153" s="52"/>
      <c r="AB153" s="24"/>
    </row>
    <row r="154" spans="1:31" ht="13.9" customHeight="1" thickBot="1" x14ac:dyDescent="0.25">
      <c r="B154" s="53"/>
      <c r="C154" s="114"/>
      <c r="D154" s="115"/>
      <c r="E154" s="115"/>
      <c r="F154" s="115"/>
      <c r="G154" s="115"/>
      <c r="H154" s="115"/>
      <c r="I154" s="115"/>
      <c r="J154" s="115"/>
      <c r="K154" s="115"/>
      <c r="L154" s="116"/>
      <c r="M154" s="52"/>
      <c r="AB154" s="24"/>
    </row>
    <row r="155" spans="1:31" ht="13.9" customHeight="1" thickBot="1" x14ac:dyDescent="0.25">
      <c r="B155" s="54"/>
      <c r="C155" s="55"/>
      <c r="D155" s="55"/>
      <c r="E155" s="55"/>
      <c r="F155" s="55"/>
      <c r="G155" s="55"/>
      <c r="H155" s="55"/>
      <c r="I155" s="55"/>
      <c r="J155" s="55"/>
      <c r="K155" s="55"/>
      <c r="L155" s="55"/>
      <c r="M155" s="56"/>
    </row>
    <row r="156" spans="1:31" ht="15" customHeight="1" thickBot="1" x14ac:dyDescent="0.25">
      <c r="A156" s="11"/>
      <c r="B156" s="43"/>
      <c r="C156" s="43"/>
      <c r="D156" s="43"/>
      <c r="E156" s="43"/>
      <c r="F156" s="43"/>
      <c r="G156" s="43"/>
      <c r="H156" s="11"/>
      <c r="I156" s="11"/>
      <c r="J156" s="11"/>
      <c r="K156" s="44"/>
      <c r="L156" s="44"/>
      <c r="M156" s="44"/>
      <c r="N156" s="11"/>
    </row>
    <row r="157" spans="1:31" ht="15" customHeight="1" x14ac:dyDescent="0.2">
      <c r="B157" s="27"/>
      <c r="C157" s="27"/>
      <c r="D157" s="27"/>
      <c r="E157" s="27"/>
      <c r="F157" s="27"/>
      <c r="G157" s="27"/>
      <c r="K157" s="7"/>
      <c r="L157" s="7"/>
      <c r="M157" s="7"/>
    </row>
    <row r="158" spans="1:31" ht="8.4499999999999993" customHeight="1" thickBot="1" x14ac:dyDescent="0.25">
      <c r="B158" s="7"/>
      <c r="C158" s="7"/>
      <c r="D158" s="7"/>
      <c r="E158" s="7"/>
      <c r="F158" s="7"/>
      <c r="G158" s="7"/>
      <c r="K158" s="7"/>
      <c r="L158" s="7"/>
      <c r="M158" s="7"/>
    </row>
    <row r="159" spans="1:31" s="21" customFormat="1" ht="16.149999999999999" customHeight="1" thickBot="1" x14ac:dyDescent="0.25">
      <c r="B159" s="39" t="s">
        <v>50</v>
      </c>
      <c r="C159" s="175" t="s">
        <v>88</v>
      </c>
      <c r="D159" s="175"/>
      <c r="E159" s="175"/>
      <c r="F159" s="175"/>
      <c r="G159" s="175"/>
      <c r="H159" s="175"/>
      <c r="I159" s="175"/>
      <c r="J159" s="175"/>
      <c r="K159" s="175"/>
      <c r="L159" s="175"/>
      <c r="M159" s="176"/>
      <c r="AA159"/>
      <c r="AB159"/>
      <c r="AE159"/>
    </row>
    <row r="160" spans="1:31" s="21" customFormat="1" ht="16.149999999999999" customHeight="1" thickBot="1" x14ac:dyDescent="0.25">
      <c r="B160" s="12"/>
      <c r="C160" s="75"/>
      <c r="D160" s="75"/>
      <c r="E160" s="75"/>
      <c r="F160" s="75"/>
      <c r="G160" s="75"/>
      <c r="H160" s="75"/>
      <c r="I160" s="8"/>
      <c r="J160" s="8"/>
      <c r="K160" s="8"/>
      <c r="L160" s="10"/>
      <c r="M160" s="76"/>
      <c r="AA160"/>
      <c r="AB160"/>
      <c r="AE160"/>
    </row>
    <row r="161" spans="2:31" s="21" customFormat="1" ht="16.149999999999999" customHeight="1" thickBot="1" x14ac:dyDescent="0.3">
      <c r="B161" s="23"/>
      <c r="C161" s="169" t="s">
        <v>21</v>
      </c>
      <c r="D161" s="170"/>
      <c r="E161" s="170"/>
      <c r="F161" s="170"/>
      <c r="G161" s="170"/>
      <c r="H161" s="170"/>
      <c r="I161" s="170"/>
      <c r="J161" s="170"/>
      <c r="K161" s="170"/>
      <c r="L161" s="171"/>
      <c r="M161" s="92" t="s">
        <v>2</v>
      </c>
      <c r="P161"/>
      <c r="Q161" s="31"/>
      <c r="AA161"/>
      <c r="AB161"/>
      <c r="AE161"/>
    </row>
    <row r="162" spans="2:31" s="21" customFormat="1" ht="39.75" customHeight="1" thickBot="1" x14ac:dyDescent="0.25">
      <c r="B162" s="86"/>
      <c r="C162" s="89">
        <v>1</v>
      </c>
      <c r="D162" s="210" t="s">
        <v>67</v>
      </c>
      <c r="E162" s="211"/>
      <c r="F162" s="211"/>
      <c r="G162" s="211"/>
      <c r="H162" s="211"/>
      <c r="I162" s="211"/>
      <c r="J162" s="211"/>
      <c r="K162" s="211"/>
      <c r="L162" s="212"/>
      <c r="M162" s="37"/>
      <c r="P162"/>
      <c r="Q162" s="31"/>
      <c r="AA162"/>
      <c r="AB162"/>
      <c r="AE162"/>
    </row>
    <row r="163" spans="2:31" s="21" customFormat="1" ht="30" customHeight="1" thickBot="1" x14ac:dyDescent="0.25">
      <c r="B163" s="193" t="s">
        <v>3</v>
      </c>
      <c r="C163" s="194"/>
      <c r="D163" s="216"/>
      <c r="E163" s="217"/>
      <c r="F163" s="217"/>
      <c r="G163" s="217"/>
      <c r="H163" s="217"/>
      <c r="I163" s="217"/>
      <c r="J163" s="217"/>
      <c r="K163" s="217"/>
      <c r="L163" s="218"/>
      <c r="M163" s="236" t="str">
        <f>IF(M162="N/A","",(IF(M162="","",(IF(M162&lt;3,"COMMENTS REQUIRED",(IF(M162&gt;4,"COMMENTS REQUIRED","")))))))</f>
        <v/>
      </c>
      <c r="O163" s="21">
        <f>+IF(M163="comments required", 1,0)</f>
        <v>0</v>
      </c>
      <c r="P163"/>
      <c r="Q163" s="31"/>
      <c r="AA163"/>
      <c r="AB163"/>
      <c r="AE163"/>
    </row>
    <row r="164" spans="2:31" s="21" customFormat="1" ht="9.6" customHeight="1" thickBot="1" x14ac:dyDescent="0.25">
      <c r="B164" s="86"/>
      <c r="C164" s="85"/>
      <c r="L164" s="95"/>
      <c r="M164" s="215"/>
      <c r="P164"/>
      <c r="Q164" s="31"/>
      <c r="AA164"/>
      <c r="AB164"/>
      <c r="AE164"/>
    </row>
    <row r="165" spans="2:31" s="21" customFormat="1" ht="53.25" customHeight="1" thickBot="1" x14ac:dyDescent="0.25">
      <c r="B165" s="86"/>
      <c r="C165" s="89">
        <v>2</v>
      </c>
      <c r="D165" s="210" t="s">
        <v>68</v>
      </c>
      <c r="E165" s="211"/>
      <c r="F165" s="211"/>
      <c r="G165" s="211"/>
      <c r="H165" s="211"/>
      <c r="I165" s="211"/>
      <c r="J165" s="211"/>
      <c r="K165" s="211"/>
      <c r="L165" s="212"/>
      <c r="M165" s="37"/>
      <c r="P165"/>
      <c r="Q165" s="31"/>
      <c r="AA165"/>
      <c r="AB165"/>
      <c r="AE165"/>
    </row>
    <row r="166" spans="2:31" s="21" customFormat="1" ht="30" customHeight="1" thickBot="1" x14ac:dyDescent="0.25">
      <c r="B166" s="193" t="s">
        <v>3</v>
      </c>
      <c r="C166" s="194"/>
      <c r="D166" s="181"/>
      <c r="E166" s="182"/>
      <c r="F166" s="182"/>
      <c r="G166" s="182"/>
      <c r="H166" s="182"/>
      <c r="I166" s="182"/>
      <c r="J166" s="182"/>
      <c r="K166" s="182"/>
      <c r="L166" s="183"/>
      <c r="M166" s="236" t="str">
        <f>IF(M165="N/A","",(IF(M165="","",(IF(M165&lt;3,"COMMENTS REQUIRED",(IF(M165&gt;4,"COMMENTS REQUIRED","")))))))</f>
        <v/>
      </c>
      <c r="O166" s="21">
        <f>+IF(M166="comments required", 1,0)</f>
        <v>0</v>
      </c>
      <c r="P166"/>
      <c r="Q166" s="31"/>
      <c r="AA166"/>
      <c r="AB166"/>
      <c r="AE166"/>
    </row>
    <row r="167" spans="2:31" s="21" customFormat="1" ht="9.6" customHeight="1" thickBot="1" x14ac:dyDescent="0.25">
      <c r="B167" s="86"/>
      <c r="C167" s="85"/>
      <c r="L167" s="95"/>
      <c r="M167" s="215"/>
      <c r="P167"/>
      <c r="Q167" s="31"/>
      <c r="AA167"/>
      <c r="AB167"/>
      <c r="AE167"/>
    </row>
    <row r="168" spans="2:31" s="21" customFormat="1" ht="57" customHeight="1" thickBot="1" x14ac:dyDescent="0.25">
      <c r="B168" s="86"/>
      <c r="C168" s="89">
        <v>3</v>
      </c>
      <c r="D168" s="210" t="s">
        <v>69</v>
      </c>
      <c r="E168" s="211"/>
      <c r="F168" s="211"/>
      <c r="G168" s="211"/>
      <c r="H168" s="211"/>
      <c r="I168" s="211"/>
      <c r="J168" s="211"/>
      <c r="K168" s="211"/>
      <c r="L168" s="212"/>
      <c r="M168" s="37"/>
      <c r="P168"/>
      <c r="Q168" s="31"/>
      <c r="AA168"/>
      <c r="AB168"/>
      <c r="AE168"/>
    </row>
    <row r="169" spans="2:31" s="21" customFormat="1" ht="30" customHeight="1" thickBot="1" x14ac:dyDescent="0.25">
      <c r="B169" s="193" t="s">
        <v>3</v>
      </c>
      <c r="C169" s="194"/>
      <c r="D169" s="181"/>
      <c r="E169" s="182"/>
      <c r="F169" s="182"/>
      <c r="G169" s="182"/>
      <c r="H169" s="182"/>
      <c r="I169" s="182"/>
      <c r="J169" s="182"/>
      <c r="K169" s="182"/>
      <c r="L169" s="183"/>
      <c r="M169" s="236" t="str">
        <f>IF(M168="N/A","",(IF(M168="","",(IF(M168&lt;3,"COMMENTS REQUIRED",(IF(M168&gt;4,"COMMENTS REQUIRED","")))))))</f>
        <v/>
      </c>
      <c r="O169" s="21">
        <f>+IF(M169="comments required", 1,0)</f>
        <v>0</v>
      </c>
      <c r="P169"/>
      <c r="Q169" s="31"/>
      <c r="AA169"/>
      <c r="AB169"/>
      <c r="AE169"/>
    </row>
    <row r="170" spans="2:31" s="21" customFormat="1" ht="9.6" customHeight="1" thickBot="1" x14ac:dyDescent="0.25">
      <c r="B170" s="86"/>
      <c r="C170" s="85"/>
      <c r="L170" s="95"/>
      <c r="M170" s="215"/>
      <c r="P170"/>
      <c r="Q170" s="31"/>
      <c r="AA170"/>
      <c r="AB170"/>
      <c r="AE170"/>
    </row>
    <row r="171" spans="2:31" s="21" customFormat="1" ht="39.75" customHeight="1" thickBot="1" x14ac:dyDescent="0.25">
      <c r="B171" s="86"/>
      <c r="C171" s="89">
        <v>4</v>
      </c>
      <c r="D171" s="210" t="s">
        <v>70</v>
      </c>
      <c r="E171" s="211"/>
      <c r="F171" s="211"/>
      <c r="G171" s="211"/>
      <c r="H171" s="211"/>
      <c r="I171" s="211"/>
      <c r="J171" s="211"/>
      <c r="K171" s="211"/>
      <c r="L171" s="212"/>
      <c r="M171" s="37"/>
      <c r="P171"/>
      <c r="Q171" s="31"/>
      <c r="AA171"/>
      <c r="AB171"/>
      <c r="AE171"/>
    </row>
    <row r="172" spans="2:31" s="21" customFormat="1" ht="30" customHeight="1" thickBot="1" x14ac:dyDescent="0.25">
      <c r="B172" s="193" t="s">
        <v>3</v>
      </c>
      <c r="C172" s="194"/>
      <c r="D172" s="181"/>
      <c r="E172" s="182"/>
      <c r="F172" s="182"/>
      <c r="G172" s="182"/>
      <c r="H172" s="182"/>
      <c r="I172" s="182"/>
      <c r="J172" s="182"/>
      <c r="K172" s="182"/>
      <c r="L172" s="183"/>
      <c r="M172" s="236" t="str">
        <f>IF(M171="N/A","",(IF(M171="","",(IF(M171&lt;3,"COMMENTS REQUIRED",(IF(M171&gt;4,"COMMENTS REQUIRED","")))))))</f>
        <v/>
      </c>
      <c r="O172" s="21">
        <f>+IF(M172="comments required", 1,0)</f>
        <v>0</v>
      </c>
      <c r="P172"/>
      <c r="Q172" s="31"/>
      <c r="AA172"/>
      <c r="AB172"/>
      <c r="AE172"/>
    </row>
    <row r="173" spans="2:31" s="21" customFormat="1" ht="9.6" customHeight="1" thickBot="1" x14ac:dyDescent="0.25">
      <c r="B173" s="86"/>
      <c r="C173" s="85"/>
      <c r="L173" s="95"/>
      <c r="M173" s="215"/>
      <c r="P173"/>
      <c r="Q173" s="31"/>
      <c r="AA173"/>
      <c r="AB173"/>
      <c r="AE173"/>
    </row>
    <row r="174" spans="2:31" s="21" customFormat="1" ht="30" customHeight="1" thickBot="1" x14ac:dyDescent="0.25">
      <c r="B174" s="86"/>
      <c r="C174" s="89">
        <v>5</v>
      </c>
      <c r="D174" s="210" t="s">
        <v>71</v>
      </c>
      <c r="E174" s="211"/>
      <c r="F174" s="211"/>
      <c r="G174" s="211"/>
      <c r="H174" s="211"/>
      <c r="I174" s="211"/>
      <c r="J174" s="211"/>
      <c r="K174" s="211"/>
      <c r="L174" s="212"/>
      <c r="M174" s="37"/>
      <c r="P174"/>
      <c r="Q174" s="31"/>
      <c r="AA174"/>
      <c r="AB174"/>
      <c r="AE174"/>
    </row>
    <row r="175" spans="2:31" s="21" customFormat="1" ht="30" customHeight="1" thickBot="1" x14ac:dyDescent="0.25">
      <c r="B175" s="193" t="s">
        <v>3</v>
      </c>
      <c r="C175" s="194"/>
      <c r="D175" s="181"/>
      <c r="E175" s="182"/>
      <c r="F175" s="182"/>
      <c r="G175" s="182"/>
      <c r="H175" s="182"/>
      <c r="I175" s="182"/>
      <c r="J175" s="182"/>
      <c r="K175" s="182"/>
      <c r="L175" s="183"/>
      <c r="M175" s="236" t="str">
        <f>IF(M174="N/A","",(IF(M174="","",(IF(M174&lt;3,"COMMENTS REQUIRED",(IF(M174&gt;4,"COMMENTS REQUIRED","")))))))</f>
        <v/>
      </c>
      <c r="O175" s="21">
        <f>+IF(M175="comments required", 1,0)</f>
        <v>0</v>
      </c>
      <c r="P175"/>
      <c r="Q175" s="31"/>
      <c r="AA175"/>
      <c r="AB175"/>
      <c r="AE175"/>
    </row>
    <row r="176" spans="2:31" s="21" customFormat="1" ht="9.6" customHeight="1" thickBot="1" x14ac:dyDescent="0.25">
      <c r="B176" s="86"/>
      <c r="C176" s="85"/>
      <c r="L176" s="95"/>
      <c r="M176" s="215"/>
      <c r="P176"/>
      <c r="Q176" s="31"/>
      <c r="AA176"/>
      <c r="AB176"/>
      <c r="AE176"/>
    </row>
    <row r="177" spans="1:31" s="21" customFormat="1" ht="30" customHeight="1" thickBot="1" x14ac:dyDescent="0.25">
      <c r="B177" s="86"/>
      <c r="C177" s="89">
        <v>6</v>
      </c>
      <c r="D177" s="220" t="s">
        <v>56</v>
      </c>
      <c r="E177" s="221"/>
      <c r="F177" s="221"/>
      <c r="G177" s="221"/>
      <c r="H177" s="221"/>
      <c r="I177" s="221"/>
      <c r="J177" s="221"/>
      <c r="K177" s="221"/>
      <c r="L177" s="222"/>
      <c r="M177" s="37"/>
      <c r="P177"/>
      <c r="Q177" s="31"/>
      <c r="AA177"/>
      <c r="AB177"/>
      <c r="AE177"/>
    </row>
    <row r="178" spans="1:31" s="21" customFormat="1" ht="30" customHeight="1" thickBot="1" x14ac:dyDescent="0.25">
      <c r="B178" s="193" t="s">
        <v>3</v>
      </c>
      <c r="C178" s="194"/>
      <c r="D178" s="181"/>
      <c r="E178" s="182"/>
      <c r="F178" s="182"/>
      <c r="G178" s="182"/>
      <c r="H178" s="182"/>
      <c r="I178" s="182"/>
      <c r="J178" s="182"/>
      <c r="K178" s="182"/>
      <c r="L178" s="183"/>
      <c r="M178" s="236" t="str">
        <f>IF(M177="N/A","",(IF(M177="","",(IF(M177&lt;3,"COMMENTS REQUIRED",(IF(M177&gt;4,"COMMENTS REQUIRED","")))))))</f>
        <v/>
      </c>
      <c r="O178" s="21">
        <f>+IF(M178="comments required", 1,0)</f>
        <v>0</v>
      </c>
      <c r="P178"/>
      <c r="Q178" s="31"/>
      <c r="AA178"/>
      <c r="AB178"/>
      <c r="AE178"/>
    </row>
    <row r="179" spans="1:31" s="21" customFormat="1" ht="9.6" customHeight="1" thickBot="1" x14ac:dyDescent="0.25">
      <c r="B179" s="86"/>
      <c r="L179" s="95"/>
      <c r="M179" s="215"/>
      <c r="P179"/>
      <c r="Q179" s="31"/>
      <c r="AA179"/>
      <c r="AB179"/>
      <c r="AE179"/>
    </row>
    <row r="180" spans="1:31" ht="30.6" customHeight="1" thickBot="1" x14ac:dyDescent="0.3">
      <c r="B180" s="32"/>
      <c r="C180" s="36"/>
      <c r="D180" s="35"/>
      <c r="E180" s="35"/>
      <c r="F180" s="35"/>
      <c r="G180" s="35"/>
      <c r="H180" s="35"/>
      <c r="I180" s="35"/>
      <c r="J180" s="35"/>
      <c r="K180" s="35"/>
      <c r="L180" s="88" t="s">
        <v>20</v>
      </c>
      <c r="M180" s="82" t="str">
        <f>IF((COUNT(M162:M179)=0),"Not Rated", AVERAGE(M162:M179))</f>
        <v>Not Rated</v>
      </c>
      <c r="P180" t="str">
        <f>IF((COUNT(M180)=0),"NA",M180*0.14)</f>
        <v>NA</v>
      </c>
      <c r="Q180" s="67">
        <f>IF(COUNT(P180)=0,-0.14,0)</f>
        <v>-0.14000000000000001</v>
      </c>
      <c r="AB180" s="24"/>
    </row>
    <row r="181" spans="1:31" ht="15" customHeight="1" thickBot="1" x14ac:dyDescent="0.25">
      <c r="B181" s="118" t="s">
        <v>36</v>
      </c>
      <c r="C181" s="119"/>
      <c r="D181" s="119"/>
      <c r="E181" s="119"/>
      <c r="F181" s="119"/>
      <c r="G181" s="119"/>
      <c r="H181" s="119"/>
      <c r="I181" s="119"/>
      <c r="J181" s="119"/>
      <c r="K181" s="119"/>
      <c r="L181" s="119"/>
      <c r="M181" s="93"/>
      <c r="AB181" s="24"/>
    </row>
    <row r="182" spans="1:31" ht="13.9" customHeight="1" x14ac:dyDescent="0.2">
      <c r="B182" s="51"/>
      <c r="C182" s="108"/>
      <c r="D182" s="109"/>
      <c r="E182" s="109"/>
      <c r="F182" s="109"/>
      <c r="G182" s="109"/>
      <c r="H182" s="109"/>
      <c r="I182" s="109"/>
      <c r="J182" s="109"/>
      <c r="K182" s="109"/>
      <c r="L182" s="110"/>
      <c r="M182" s="120" t="str">
        <f>IF(M180="Not Rated","",(IF(O182&gt;0,"COMMENTS REQUIRED", "")))</f>
        <v/>
      </c>
      <c r="O182" s="21">
        <f>+SUM(O163:O179)</f>
        <v>0</v>
      </c>
      <c r="AB182" s="24"/>
    </row>
    <row r="183" spans="1:31" ht="13.9" customHeight="1" x14ac:dyDescent="0.2">
      <c r="B183" s="51"/>
      <c r="C183" s="111"/>
      <c r="D183" s="112"/>
      <c r="E183" s="112"/>
      <c r="F183" s="112"/>
      <c r="G183" s="112"/>
      <c r="H183" s="112"/>
      <c r="I183" s="112"/>
      <c r="J183" s="112"/>
      <c r="K183" s="112"/>
      <c r="L183" s="113"/>
      <c r="M183" s="120"/>
      <c r="AB183" s="24"/>
    </row>
    <row r="184" spans="1:31" ht="13.9" customHeight="1" x14ac:dyDescent="0.2">
      <c r="B184" s="53"/>
      <c r="C184" s="111"/>
      <c r="D184" s="112"/>
      <c r="E184" s="112"/>
      <c r="F184" s="112"/>
      <c r="G184" s="112"/>
      <c r="H184" s="112"/>
      <c r="I184" s="112"/>
      <c r="J184" s="112"/>
      <c r="K184" s="112"/>
      <c r="L184" s="113"/>
      <c r="M184" s="52"/>
      <c r="AB184" s="24"/>
    </row>
    <row r="185" spans="1:31" ht="13.9" customHeight="1" thickBot="1" x14ac:dyDescent="0.25">
      <c r="B185" s="53"/>
      <c r="C185" s="114"/>
      <c r="D185" s="115"/>
      <c r="E185" s="115"/>
      <c r="F185" s="115"/>
      <c r="G185" s="115"/>
      <c r="H185" s="115"/>
      <c r="I185" s="115"/>
      <c r="J185" s="115"/>
      <c r="K185" s="115"/>
      <c r="L185" s="116"/>
      <c r="M185" s="52"/>
      <c r="AB185" s="24"/>
    </row>
    <row r="186" spans="1:31" ht="13.9" customHeight="1" thickBot="1" x14ac:dyDescent="0.25">
      <c r="B186" s="54"/>
      <c r="C186" s="55"/>
      <c r="D186" s="55"/>
      <c r="E186" s="55"/>
      <c r="F186" s="55"/>
      <c r="G186" s="55"/>
      <c r="H186" s="55"/>
      <c r="I186" s="55"/>
      <c r="J186" s="55"/>
      <c r="K186" s="55"/>
      <c r="L186" s="55"/>
      <c r="M186" s="56"/>
    </row>
    <row r="187" spans="1:31" ht="15" customHeight="1" thickBot="1" x14ac:dyDescent="0.25">
      <c r="A187" s="11"/>
      <c r="B187" s="43"/>
      <c r="C187" s="43"/>
      <c r="D187" s="43"/>
      <c r="E187" s="43"/>
      <c r="F187" s="43"/>
      <c r="G187" s="43"/>
      <c r="H187" s="11"/>
      <c r="I187" s="11"/>
      <c r="J187" s="11"/>
      <c r="K187" s="44"/>
      <c r="L187" s="44"/>
      <c r="M187" s="44"/>
      <c r="N187" s="11"/>
    </row>
    <row r="188" spans="1:31" ht="15" customHeight="1" x14ac:dyDescent="0.2">
      <c r="B188" s="27"/>
      <c r="C188" s="27"/>
      <c r="D188" s="27"/>
      <c r="E188" s="27"/>
      <c r="F188" s="27"/>
      <c r="G188" s="27"/>
      <c r="K188" s="7"/>
      <c r="L188" s="7"/>
      <c r="M188" s="7"/>
    </row>
    <row r="189" spans="1:31" ht="7.15" customHeight="1" thickBot="1" x14ac:dyDescent="0.25">
      <c r="B189" s="7"/>
      <c r="C189" s="7"/>
      <c r="D189" s="7"/>
      <c r="E189" s="7"/>
      <c r="F189" s="7"/>
      <c r="G189" s="7"/>
      <c r="K189" s="7"/>
      <c r="L189" s="7"/>
      <c r="M189" s="7"/>
    </row>
    <row r="190" spans="1:31" s="21" customFormat="1" ht="16.149999999999999" customHeight="1" thickBot="1" x14ac:dyDescent="0.25">
      <c r="B190" s="39" t="s">
        <v>49</v>
      </c>
      <c r="C190" s="175" t="s">
        <v>87</v>
      </c>
      <c r="D190" s="175"/>
      <c r="E190" s="175"/>
      <c r="F190" s="175"/>
      <c r="G190" s="175"/>
      <c r="H190" s="175"/>
      <c r="I190" s="175"/>
      <c r="J190" s="175"/>
      <c r="K190" s="175"/>
      <c r="L190" s="175"/>
      <c r="M190" s="176"/>
      <c r="AA190"/>
      <c r="AB190"/>
      <c r="AE190"/>
    </row>
    <row r="191" spans="1:31" s="21" customFormat="1" ht="16.149999999999999" customHeight="1" thickBot="1" x14ac:dyDescent="0.25">
      <c r="B191" s="12"/>
      <c r="C191" s="75"/>
      <c r="D191" s="75"/>
      <c r="E191" s="75"/>
      <c r="F191" s="75"/>
      <c r="G191" s="75"/>
      <c r="H191" s="75"/>
      <c r="I191" s="8"/>
      <c r="J191" s="8"/>
      <c r="K191" s="8"/>
      <c r="L191" s="10"/>
      <c r="M191" s="76"/>
      <c r="AA191"/>
      <c r="AB191"/>
      <c r="AE191"/>
    </row>
    <row r="192" spans="1:31" s="21" customFormat="1" ht="16.149999999999999" customHeight="1" thickBot="1" x14ac:dyDescent="0.3">
      <c r="B192" s="23"/>
      <c r="C192" s="169" t="s">
        <v>21</v>
      </c>
      <c r="D192" s="170"/>
      <c r="E192" s="170"/>
      <c r="F192" s="170"/>
      <c r="G192" s="170"/>
      <c r="H192" s="170"/>
      <c r="I192" s="170"/>
      <c r="J192" s="170"/>
      <c r="K192" s="170"/>
      <c r="L192" s="171"/>
      <c r="M192" s="92" t="s">
        <v>2</v>
      </c>
      <c r="P192"/>
      <c r="Q192" s="31"/>
      <c r="AA192"/>
      <c r="AB192"/>
      <c r="AE192"/>
    </row>
    <row r="193" spans="2:31" s="21" customFormat="1" ht="39.75" customHeight="1" thickBot="1" x14ac:dyDescent="0.25">
      <c r="B193" s="86"/>
      <c r="C193" s="89">
        <v>1</v>
      </c>
      <c r="D193" s="210" t="s">
        <v>72</v>
      </c>
      <c r="E193" s="211"/>
      <c r="F193" s="211"/>
      <c r="G193" s="211"/>
      <c r="H193" s="211"/>
      <c r="I193" s="211"/>
      <c r="J193" s="211"/>
      <c r="K193" s="211"/>
      <c r="L193" s="212"/>
      <c r="M193" s="37"/>
      <c r="P193"/>
      <c r="Q193" s="31"/>
      <c r="AA193"/>
      <c r="AB193"/>
      <c r="AE193"/>
    </row>
    <row r="194" spans="2:31" s="21" customFormat="1" ht="30" customHeight="1" thickBot="1" x14ac:dyDescent="0.25">
      <c r="B194" s="193" t="s">
        <v>3</v>
      </c>
      <c r="C194" s="194"/>
      <c r="D194" s="216"/>
      <c r="E194" s="217"/>
      <c r="F194" s="217"/>
      <c r="G194" s="217"/>
      <c r="H194" s="217"/>
      <c r="I194" s="217"/>
      <c r="J194" s="217"/>
      <c r="K194" s="217"/>
      <c r="L194" s="218"/>
      <c r="M194" s="236" t="str">
        <f>IF(M193="N/A","",(IF(M193="","",(IF(M193&lt;3,"COMMENTS REQUIRED",(IF(M193&gt;4,"COMMENTS REQUIRED","")))))))</f>
        <v/>
      </c>
      <c r="O194" s="21">
        <f>+IF(M194="comments required", 1,0)</f>
        <v>0</v>
      </c>
      <c r="P194"/>
      <c r="Q194" s="31"/>
      <c r="AA194"/>
      <c r="AB194"/>
      <c r="AE194"/>
    </row>
    <row r="195" spans="2:31" s="21" customFormat="1" ht="9.6" customHeight="1" thickBot="1" x14ac:dyDescent="0.25">
      <c r="B195" s="86"/>
      <c r="C195" s="85"/>
      <c r="L195" s="95"/>
      <c r="M195" s="215"/>
      <c r="P195"/>
      <c r="Q195" s="31"/>
      <c r="AA195"/>
      <c r="AB195"/>
      <c r="AE195"/>
    </row>
    <row r="196" spans="2:31" s="21" customFormat="1" ht="30" customHeight="1" thickBot="1" x14ac:dyDescent="0.25">
      <c r="B196" s="86"/>
      <c r="C196" s="89">
        <v>2</v>
      </c>
      <c r="D196" s="210" t="s">
        <v>81</v>
      </c>
      <c r="E196" s="211"/>
      <c r="F196" s="211"/>
      <c r="G196" s="211"/>
      <c r="H196" s="211"/>
      <c r="I196" s="211"/>
      <c r="J196" s="211"/>
      <c r="K196" s="211"/>
      <c r="L196" s="212"/>
      <c r="M196" s="37"/>
      <c r="P196"/>
      <c r="Q196" s="31"/>
      <c r="AA196"/>
      <c r="AB196"/>
      <c r="AE196"/>
    </row>
    <row r="197" spans="2:31" s="21" customFormat="1" ht="30" customHeight="1" thickBot="1" x14ac:dyDescent="0.25">
      <c r="B197" s="193" t="s">
        <v>3</v>
      </c>
      <c r="C197" s="194"/>
      <c r="D197" s="181"/>
      <c r="E197" s="182"/>
      <c r="F197" s="182"/>
      <c r="G197" s="182"/>
      <c r="H197" s="182"/>
      <c r="I197" s="182"/>
      <c r="J197" s="182"/>
      <c r="K197" s="182"/>
      <c r="L197" s="183"/>
      <c r="M197" s="236" t="str">
        <f>IF(M196="N/A","",(IF(M196="","",(IF(M196&lt;3,"COMMENTS REQUIRED",(IF(M196&gt;4,"COMMENTS REQUIRED","")))))))</f>
        <v/>
      </c>
      <c r="O197" s="21">
        <f>+IF(M197="comments required", 1,0)</f>
        <v>0</v>
      </c>
      <c r="P197"/>
      <c r="Q197" s="31"/>
      <c r="AA197"/>
      <c r="AB197"/>
      <c r="AE197"/>
    </row>
    <row r="198" spans="2:31" s="21" customFormat="1" ht="9.6" customHeight="1" thickBot="1" x14ac:dyDescent="0.25">
      <c r="B198" s="86"/>
      <c r="C198" s="85"/>
      <c r="L198" s="95"/>
      <c r="M198" s="215"/>
      <c r="P198"/>
      <c r="Q198" s="31"/>
      <c r="AA198"/>
      <c r="AB198"/>
      <c r="AE198"/>
    </row>
    <row r="199" spans="2:31" s="21" customFormat="1" ht="30" customHeight="1" thickBot="1" x14ac:dyDescent="0.25">
      <c r="B199" s="86"/>
      <c r="C199" s="89">
        <v>3</v>
      </c>
      <c r="D199" s="210" t="s">
        <v>73</v>
      </c>
      <c r="E199" s="211"/>
      <c r="F199" s="211"/>
      <c r="G199" s="211"/>
      <c r="H199" s="211"/>
      <c r="I199" s="211"/>
      <c r="J199" s="211"/>
      <c r="K199" s="211"/>
      <c r="L199" s="212"/>
      <c r="M199" s="37"/>
      <c r="P199"/>
      <c r="Q199" s="31"/>
      <c r="AA199"/>
      <c r="AB199"/>
      <c r="AE199"/>
    </row>
    <row r="200" spans="2:31" s="21" customFormat="1" ht="30" customHeight="1" thickBot="1" x14ac:dyDescent="0.25">
      <c r="B200" s="193" t="s">
        <v>3</v>
      </c>
      <c r="C200" s="194"/>
      <c r="D200" s="181"/>
      <c r="E200" s="182"/>
      <c r="F200" s="182"/>
      <c r="G200" s="182"/>
      <c r="H200" s="182"/>
      <c r="I200" s="182"/>
      <c r="J200" s="182"/>
      <c r="K200" s="182"/>
      <c r="L200" s="183"/>
      <c r="M200" s="236" t="str">
        <f>IF(M199="N/A","",(IF(M199="","",(IF(M199&lt;3,"COMMENTS REQUIRED",(IF(M199&gt;4,"COMMENTS REQUIRED","")))))))</f>
        <v/>
      </c>
      <c r="O200" s="21">
        <f>+IF(M200="comments required", 1,0)</f>
        <v>0</v>
      </c>
      <c r="P200"/>
      <c r="Q200" s="31"/>
      <c r="AA200"/>
      <c r="AB200"/>
      <c r="AE200"/>
    </row>
    <row r="201" spans="2:31" s="21" customFormat="1" ht="9.6" customHeight="1" thickBot="1" x14ac:dyDescent="0.25">
      <c r="B201" s="86"/>
      <c r="C201" s="85"/>
      <c r="L201" s="95"/>
      <c r="M201" s="215"/>
      <c r="P201"/>
      <c r="Q201" s="31"/>
      <c r="AA201"/>
      <c r="AB201"/>
      <c r="AE201"/>
    </row>
    <row r="202" spans="2:31" s="21" customFormat="1" ht="30" customHeight="1" thickBot="1" x14ac:dyDescent="0.25">
      <c r="B202" s="86"/>
      <c r="C202" s="89">
        <v>4</v>
      </c>
      <c r="D202" s="210" t="s">
        <v>56</v>
      </c>
      <c r="E202" s="211"/>
      <c r="F202" s="211"/>
      <c r="G202" s="211"/>
      <c r="H202" s="211"/>
      <c r="I202" s="211"/>
      <c r="J202" s="211"/>
      <c r="K202" s="211"/>
      <c r="L202" s="212"/>
      <c r="M202" s="37"/>
      <c r="P202"/>
      <c r="Q202" s="31"/>
      <c r="AA202"/>
      <c r="AB202"/>
      <c r="AE202"/>
    </row>
    <row r="203" spans="2:31" s="21" customFormat="1" ht="30" customHeight="1" thickBot="1" x14ac:dyDescent="0.25">
      <c r="B203" s="193" t="s">
        <v>3</v>
      </c>
      <c r="C203" s="194"/>
      <c r="D203" s="181"/>
      <c r="E203" s="182"/>
      <c r="F203" s="182"/>
      <c r="G203" s="182"/>
      <c r="H203" s="182"/>
      <c r="I203" s="182"/>
      <c r="J203" s="182"/>
      <c r="K203" s="182"/>
      <c r="L203" s="183"/>
      <c r="M203" s="236" t="str">
        <f>IF(M202="N/A","",(IF(M202="","",(IF(M202&lt;3,"COMMENTS REQUIRED",(IF(M202&gt;4,"COMMENTS REQUIRED","")))))))</f>
        <v/>
      </c>
      <c r="O203" s="21">
        <f>+IF(M203="comments required", 1,0)</f>
        <v>0</v>
      </c>
      <c r="P203"/>
      <c r="Q203" s="31"/>
      <c r="AA203"/>
      <c r="AB203"/>
      <c r="AE203"/>
    </row>
    <row r="204" spans="2:31" s="21" customFormat="1" ht="9.6" customHeight="1" thickBot="1" x14ac:dyDescent="0.25">
      <c r="B204" s="86"/>
      <c r="C204" s="85"/>
      <c r="L204" s="95"/>
      <c r="M204" s="215"/>
      <c r="P204"/>
      <c r="Q204" s="31"/>
      <c r="AA204"/>
      <c r="AB204"/>
      <c r="AE204"/>
    </row>
    <row r="205" spans="2:31" ht="30.6" customHeight="1" thickBot="1" x14ac:dyDescent="0.3">
      <c r="B205" s="32"/>
      <c r="C205" s="36"/>
      <c r="D205" s="35"/>
      <c r="E205" s="35"/>
      <c r="F205" s="35"/>
      <c r="G205" s="35"/>
      <c r="H205" s="35"/>
      <c r="I205" s="35"/>
      <c r="J205" s="35"/>
      <c r="K205" s="35"/>
      <c r="L205" s="88" t="s">
        <v>20</v>
      </c>
      <c r="M205" s="82" t="str">
        <f>IF((COUNT(M193:M204)=0),"Not Rated", AVERAGE(M193:M204))</f>
        <v>Not Rated</v>
      </c>
      <c r="P205" t="str">
        <f>IF((COUNT(M205)=0),"NA",M205*0.12)</f>
        <v>NA</v>
      </c>
      <c r="Q205" s="67">
        <f>IF(COUNT(P205)=0,-0.12,0)</f>
        <v>-0.12</v>
      </c>
      <c r="AB205" s="24"/>
    </row>
    <row r="206" spans="2:31" ht="15" customHeight="1" thickBot="1" x14ac:dyDescent="0.25">
      <c r="B206" s="118" t="s">
        <v>36</v>
      </c>
      <c r="C206" s="119"/>
      <c r="D206" s="119"/>
      <c r="E206" s="119"/>
      <c r="F206" s="119"/>
      <c r="G206" s="119"/>
      <c r="H206" s="119"/>
      <c r="I206" s="119"/>
      <c r="J206" s="119"/>
      <c r="K206" s="119"/>
      <c r="L206" s="119"/>
      <c r="M206" s="93"/>
      <c r="AB206" s="24"/>
    </row>
    <row r="207" spans="2:31" ht="13.9" customHeight="1" x14ac:dyDescent="0.2">
      <c r="B207" s="51"/>
      <c r="C207" s="108"/>
      <c r="D207" s="109"/>
      <c r="E207" s="109"/>
      <c r="F207" s="109"/>
      <c r="G207" s="109"/>
      <c r="H207" s="109"/>
      <c r="I207" s="109"/>
      <c r="J207" s="109"/>
      <c r="K207" s="109"/>
      <c r="L207" s="110"/>
      <c r="M207" s="120" t="str">
        <f>IF(M205="Not Rated","",(IF(O207&gt;0,"COMMENTS REQUIRED", "")))</f>
        <v/>
      </c>
      <c r="O207" s="21">
        <f>+SUM(O194:O204)</f>
        <v>0</v>
      </c>
      <c r="AB207" s="24"/>
    </row>
    <row r="208" spans="2:31" ht="13.9" customHeight="1" x14ac:dyDescent="0.2">
      <c r="B208" s="51"/>
      <c r="C208" s="111"/>
      <c r="D208" s="112"/>
      <c r="E208" s="112"/>
      <c r="F208" s="112"/>
      <c r="G208" s="112"/>
      <c r="H208" s="112"/>
      <c r="I208" s="112"/>
      <c r="J208" s="112"/>
      <c r="K208" s="112"/>
      <c r="L208" s="113"/>
      <c r="M208" s="120"/>
      <c r="AB208" s="24"/>
    </row>
    <row r="209" spans="1:31" ht="13.9" customHeight="1" x14ac:dyDescent="0.2">
      <c r="B209" s="53"/>
      <c r="C209" s="111"/>
      <c r="D209" s="112"/>
      <c r="E209" s="112"/>
      <c r="F209" s="112"/>
      <c r="G209" s="112"/>
      <c r="H209" s="112"/>
      <c r="I209" s="112"/>
      <c r="J209" s="112"/>
      <c r="K209" s="112"/>
      <c r="L209" s="113"/>
      <c r="M209" s="52"/>
      <c r="AB209" s="24"/>
    </row>
    <row r="210" spans="1:31" ht="13.9" customHeight="1" thickBot="1" x14ac:dyDescent="0.25">
      <c r="B210" s="53"/>
      <c r="C210" s="114"/>
      <c r="D210" s="115"/>
      <c r="E210" s="115"/>
      <c r="F210" s="115"/>
      <c r="G210" s="115"/>
      <c r="H210" s="115"/>
      <c r="I210" s="115"/>
      <c r="J210" s="115"/>
      <c r="K210" s="115"/>
      <c r="L210" s="116"/>
      <c r="M210" s="52"/>
      <c r="AB210" s="24"/>
    </row>
    <row r="211" spans="1:31" ht="13.9" customHeight="1" thickBot="1" x14ac:dyDescent="0.25">
      <c r="B211" s="54"/>
      <c r="C211" s="55"/>
      <c r="D211" s="55"/>
      <c r="E211" s="55"/>
      <c r="F211" s="55"/>
      <c r="G211" s="55"/>
      <c r="H211" s="55"/>
      <c r="I211" s="55"/>
      <c r="J211" s="55"/>
      <c r="K211" s="55"/>
      <c r="L211" s="55"/>
      <c r="M211" s="56"/>
    </row>
    <row r="212" spans="1:31" ht="15" customHeight="1" thickBot="1" x14ac:dyDescent="0.25">
      <c r="A212" s="11"/>
      <c r="B212" s="43"/>
      <c r="C212" s="43"/>
      <c r="D212" s="43"/>
      <c r="E212" s="43"/>
      <c r="F212" s="43"/>
      <c r="G212" s="43"/>
      <c r="H212" s="11"/>
      <c r="I212" s="11"/>
      <c r="J212" s="11"/>
      <c r="K212" s="44"/>
      <c r="L212" s="44"/>
      <c r="M212" s="44"/>
      <c r="N212" s="11"/>
    </row>
    <row r="213" spans="1:31" ht="15" customHeight="1" x14ac:dyDescent="0.2">
      <c r="B213" s="27"/>
      <c r="C213" s="27"/>
      <c r="D213" s="27"/>
      <c r="E213" s="27"/>
      <c r="F213" s="27"/>
      <c r="G213" s="27"/>
      <c r="K213" s="7"/>
      <c r="L213" s="7"/>
      <c r="M213" s="7"/>
    </row>
    <row r="214" spans="1:31" ht="9.6" customHeight="1" thickBot="1" x14ac:dyDescent="0.25">
      <c r="B214" s="7"/>
      <c r="C214" s="7"/>
      <c r="D214" s="7"/>
      <c r="E214" s="7"/>
      <c r="F214" s="7"/>
      <c r="G214" s="7"/>
      <c r="K214" s="7"/>
      <c r="L214" s="7"/>
      <c r="M214" s="7"/>
    </row>
    <row r="215" spans="1:31" s="21" customFormat="1" ht="16.149999999999999" customHeight="1" thickBot="1" x14ac:dyDescent="0.25">
      <c r="B215" s="39" t="s">
        <v>48</v>
      </c>
      <c r="C215" s="175" t="s">
        <v>86</v>
      </c>
      <c r="D215" s="175"/>
      <c r="E215" s="175"/>
      <c r="F215" s="175"/>
      <c r="G215" s="175"/>
      <c r="H215" s="175"/>
      <c r="I215" s="175"/>
      <c r="J215" s="175"/>
      <c r="K215" s="175"/>
      <c r="L215" s="175"/>
      <c r="M215" s="176"/>
      <c r="AA215"/>
      <c r="AB215"/>
      <c r="AE215"/>
    </row>
    <row r="216" spans="1:31" s="21" customFormat="1" ht="16.149999999999999" customHeight="1" thickBot="1" x14ac:dyDescent="0.25">
      <c r="B216" s="12"/>
      <c r="C216" s="75"/>
      <c r="D216" s="75"/>
      <c r="E216" s="75"/>
      <c r="F216" s="75"/>
      <c r="G216" s="75"/>
      <c r="H216" s="75"/>
      <c r="I216" s="8"/>
      <c r="J216" s="8"/>
      <c r="K216" s="8"/>
      <c r="L216" s="10"/>
      <c r="M216" s="76"/>
      <c r="AA216"/>
      <c r="AB216"/>
      <c r="AE216"/>
    </row>
    <row r="217" spans="1:31" s="21" customFormat="1" ht="16.149999999999999" customHeight="1" thickBot="1" x14ac:dyDescent="0.3">
      <c r="B217" s="23"/>
      <c r="C217" s="169" t="s">
        <v>21</v>
      </c>
      <c r="D217" s="170"/>
      <c r="E217" s="170"/>
      <c r="F217" s="170"/>
      <c r="G217" s="170"/>
      <c r="H217" s="170"/>
      <c r="I217" s="170"/>
      <c r="J217" s="170"/>
      <c r="K217" s="170"/>
      <c r="L217" s="171"/>
      <c r="M217" s="92" t="s">
        <v>2</v>
      </c>
      <c r="P217"/>
      <c r="Q217" s="31"/>
      <c r="AA217"/>
      <c r="AB217"/>
      <c r="AE217"/>
    </row>
    <row r="218" spans="1:31" s="21" customFormat="1" ht="30" customHeight="1" thickBot="1" x14ac:dyDescent="0.25">
      <c r="B218" s="86"/>
      <c r="C218" s="89">
        <v>1</v>
      </c>
      <c r="D218" s="210" t="s">
        <v>74</v>
      </c>
      <c r="E218" s="211"/>
      <c r="F218" s="211"/>
      <c r="G218" s="211"/>
      <c r="H218" s="211"/>
      <c r="I218" s="211"/>
      <c r="J218" s="211"/>
      <c r="K218" s="211"/>
      <c r="L218" s="212"/>
      <c r="M218" s="37"/>
      <c r="P218"/>
      <c r="Q218" s="31"/>
      <c r="AA218"/>
      <c r="AB218"/>
      <c r="AE218"/>
    </row>
    <row r="219" spans="1:31" s="21" customFormat="1" ht="30" customHeight="1" thickBot="1" x14ac:dyDescent="0.25">
      <c r="B219" s="193" t="s">
        <v>3</v>
      </c>
      <c r="C219" s="194"/>
      <c r="D219" s="216"/>
      <c r="E219" s="217"/>
      <c r="F219" s="217"/>
      <c r="G219" s="217"/>
      <c r="H219" s="217"/>
      <c r="I219" s="217"/>
      <c r="J219" s="217"/>
      <c r="K219" s="217"/>
      <c r="L219" s="218"/>
      <c r="M219" s="236" t="str">
        <f>IF(M218="N/A","",(IF(M218="","",(IF(M218&lt;3,"COMMENTS REQUIRED",(IF(M218&gt;4,"COMMENTS REQUIRED","")))))))</f>
        <v/>
      </c>
      <c r="O219" s="21">
        <f>+IF(M219="comments required", 1,0)</f>
        <v>0</v>
      </c>
      <c r="P219"/>
      <c r="Q219" s="31"/>
      <c r="AA219"/>
      <c r="AB219"/>
      <c r="AE219"/>
    </row>
    <row r="220" spans="1:31" s="21" customFormat="1" ht="9.6" customHeight="1" thickBot="1" x14ac:dyDescent="0.25">
      <c r="B220" s="86"/>
      <c r="C220" s="85"/>
      <c r="L220" s="95"/>
      <c r="M220" s="215"/>
      <c r="P220"/>
      <c r="Q220" s="31"/>
      <c r="AA220"/>
      <c r="AB220"/>
      <c r="AE220"/>
    </row>
    <row r="221" spans="1:31" s="21" customFormat="1" ht="30" customHeight="1" thickBot="1" x14ac:dyDescent="0.25">
      <c r="B221" s="86"/>
      <c r="C221" s="89">
        <v>2</v>
      </c>
      <c r="D221" s="210" t="s">
        <v>75</v>
      </c>
      <c r="E221" s="211"/>
      <c r="F221" s="211"/>
      <c r="G221" s="211"/>
      <c r="H221" s="211"/>
      <c r="I221" s="211"/>
      <c r="J221" s="211"/>
      <c r="K221" s="211"/>
      <c r="L221" s="212"/>
      <c r="M221" s="37"/>
      <c r="P221"/>
      <c r="Q221" s="31"/>
      <c r="AA221"/>
      <c r="AB221"/>
      <c r="AE221"/>
    </row>
    <row r="222" spans="1:31" s="21" customFormat="1" ht="30" customHeight="1" thickBot="1" x14ac:dyDescent="0.25">
      <c r="B222" s="193" t="s">
        <v>3</v>
      </c>
      <c r="C222" s="194"/>
      <c r="D222" s="181"/>
      <c r="E222" s="182"/>
      <c r="F222" s="182"/>
      <c r="G222" s="182"/>
      <c r="H222" s="182"/>
      <c r="I222" s="182"/>
      <c r="J222" s="182"/>
      <c r="K222" s="182"/>
      <c r="L222" s="183"/>
      <c r="M222" s="236" t="str">
        <f>IF(M221="N/A","",(IF(M221="","",(IF(M221&lt;3,"COMMENTS REQUIRED",(IF(M221&gt;4,"COMMENTS REQUIRED","")))))))</f>
        <v/>
      </c>
      <c r="O222" s="21">
        <f>+IF(M222="comments required", 1,0)</f>
        <v>0</v>
      </c>
      <c r="P222"/>
      <c r="Q222" s="31"/>
      <c r="AA222"/>
      <c r="AB222"/>
      <c r="AE222"/>
    </row>
    <row r="223" spans="1:31" s="21" customFormat="1" ht="9.6" customHeight="1" thickBot="1" x14ac:dyDescent="0.25">
      <c r="B223" s="86"/>
      <c r="C223" s="85"/>
      <c r="L223" s="95"/>
      <c r="M223" s="215"/>
      <c r="P223"/>
      <c r="Q223" s="31"/>
      <c r="AA223"/>
      <c r="AB223"/>
      <c r="AE223"/>
    </row>
    <row r="224" spans="1:31" s="21" customFormat="1" ht="30" customHeight="1" thickBot="1" x14ac:dyDescent="0.25">
      <c r="B224" s="86"/>
      <c r="C224" s="89">
        <v>3</v>
      </c>
      <c r="D224" s="210" t="s">
        <v>76</v>
      </c>
      <c r="E224" s="211"/>
      <c r="F224" s="211"/>
      <c r="G224" s="211"/>
      <c r="H224" s="211"/>
      <c r="I224" s="211"/>
      <c r="J224" s="211"/>
      <c r="K224" s="211"/>
      <c r="L224" s="212"/>
      <c r="M224" s="37"/>
      <c r="P224"/>
      <c r="Q224" s="31"/>
      <c r="AA224"/>
      <c r="AB224"/>
      <c r="AE224"/>
    </row>
    <row r="225" spans="1:31" s="21" customFormat="1" ht="30" customHeight="1" thickBot="1" x14ac:dyDescent="0.25">
      <c r="B225" s="193" t="s">
        <v>3</v>
      </c>
      <c r="C225" s="194"/>
      <c r="D225" s="181"/>
      <c r="E225" s="182"/>
      <c r="F225" s="182"/>
      <c r="G225" s="182"/>
      <c r="H225" s="182"/>
      <c r="I225" s="182"/>
      <c r="J225" s="182"/>
      <c r="K225" s="182"/>
      <c r="L225" s="183"/>
      <c r="M225" s="236" t="str">
        <f>IF(M224="N/A","",(IF(M224="","",(IF(M224&lt;3,"COMMENTS REQUIRED",(IF(M224&gt;4,"COMMENTS REQUIRED","")))))))</f>
        <v/>
      </c>
      <c r="O225" s="21">
        <f>+IF(M225="comments required", 1,0)</f>
        <v>0</v>
      </c>
      <c r="P225"/>
      <c r="Q225" s="31"/>
      <c r="AA225"/>
      <c r="AB225"/>
      <c r="AE225"/>
    </row>
    <row r="226" spans="1:31" s="21" customFormat="1" ht="9.6" customHeight="1" thickBot="1" x14ac:dyDescent="0.25">
      <c r="B226" s="86"/>
      <c r="C226" s="85"/>
      <c r="L226" s="95"/>
      <c r="M226" s="215"/>
      <c r="P226"/>
      <c r="Q226" s="31"/>
      <c r="AA226"/>
      <c r="AB226"/>
      <c r="AE226"/>
    </row>
    <row r="227" spans="1:31" ht="30.6" customHeight="1" thickBot="1" x14ac:dyDescent="0.3">
      <c r="B227" s="32"/>
      <c r="C227" s="36"/>
      <c r="D227" s="35"/>
      <c r="E227" s="35"/>
      <c r="F227" s="35"/>
      <c r="G227" s="35"/>
      <c r="H227" s="35"/>
      <c r="I227" s="35"/>
      <c r="J227" s="35"/>
      <c r="K227" s="35"/>
      <c r="L227" s="88" t="s">
        <v>20</v>
      </c>
      <c r="M227" s="82" t="str">
        <f>IF((COUNT(M218:M226)=0),"Not Rated", AVERAGE(M218:M226))</f>
        <v>Not Rated</v>
      </c>
      <c r="P227" t="str">
        <f>IF((COUNT(M227)=0),"NA",M227*0.12)</f>
        <v>NA</v>
      </c>
      <c r="Q227" s="67">
        <f>IF(COUNT(P227)=0,-0.12,0)</f>
        <v>-0.12</v>
      </c>
      <c r="AB227" s="24"/>
    </row>
    <row r="228" spans="1:31" ht="15" customHeight="1" thickBot="1" x14ac:dyDescent="0.25">
      <c r="B228" s="118" t="s">
        <v>36</v>
      </c>
      <c r="C228" s="119"/>
      <c r="D228" s="119"/>
      <c r="E228" s="119"/>
      <c r="F228" s="119"/>
      <c r="G228" s="119"/>
      <c r="H228" s="119"/>
      <c r="I228" s="119"/>
      <c r="J228" s="119"/>
      <c r="K228" s="119"/>
      <c r="L228" s="119"/>
      <c r="M228" s="93"/>
      <c r="AB228" s="24"/>
    </row>
    <row r="229" spans="1:31" ht="13.9" customHeight="1" x14ac:dyDescent="0.2">
      <c r="B229" s="51"/>
      <c r="C229" s="108"/>
      <c r="D229" s="109"/>
      <c r="E229" s="109"/>
      <c r="F229" s="109"/>
      <c r="G229" s="109"/>
      <c r="H229" s="109"/>
      <c r="I229" s="109"/>
      <c r="J229" s="109"/>
      <c r="K229" s="109"/>
      <c r="L229" s="110"/>
      <c r="M229" s="120" t="str">
        <f>IF(M227="Not Rated","",(IF(O229&gt;0,"COMMENTS REQUIRED", "")))</f>
        <v/>
      </c>
      <c r="O229" s="21">
        <f>+SUM(O219:O226)</f>
        <v>0</v>
      </c>
      <c r="AB229" s="24"/>
    </row>
    <row r="230" spans="1:31" ht="13.9" customHeight="1" x14ac:dyDescent="0.2">
      <c r="B230" s="51"/>
      <c r="C230" s="111"/>
      <c r="D230" s="112"/>
      <c r="E230" s="112"/>
      <c r="F230" s="112"/>
      <c r="G230" s="112"/>
      <c r="H230" s="112"/>
      <c r="I230" s="112"/>
      <c r="J230" s="112"/>
      <c r="K230" s="112"/>
      <c r="L230" s="113"/>
      <c r="M230" s="120"/>
      <c r="AB230" s="24"/>
    </row>
    <row r="231" spans="1:31" ht="13.9" customHeight="1" x14ac:dyDescent="0.2">
      <c r="B231" s="53"/>
      <c r="C231" s="111"/>
      <c r="D231" s="112"/>
      <c r="E231" s="112"/>
      <c r="F231" s="112"/>
      <c r="G231" s="112"/>
      <c r="H231" s="112"/>
      <c r="I231" s="112"/>
      <c r="J231" s="112"/>
      <c r="K231" s="112"/>
      <c r="L231" s="113"/>
      <c r="M231" s="52"/>
      <c r="AB231" s="24"/>
    </row>
    <row r="232" spans="1:31" ht="13.9" customHeight="1" thickBot="1" x14ac:dyDescent="0.25">
      <c r="B232" s="53"/>
      <c r="C232" s="114"/>
      <c r="D232" s="115"/>
      <c r="E232" s="115"/>
      <c r="F232" s="115"/>
      <c r="G232" s="115"/>
      <c r="H232" s="115"/>
      <c r="I232" s="115"/>
      <c r="J232" s="115"/>
      <c r="K232" s="115"/>
      <c r="L232" s="116"/>
      <c r="M232" s="52"/>
      <c r="AB232" s="24"/>
    </row>
    <row r="233" spans="1:31" ht="13.9" customHeight="1" thickBot="1" x14ac:dyDescent="0.25">
      <c r="B233" s="54"/>
      <c r="C233" s="55"/>
      <c r="D233" s="55"/>
      <c r="E233" s="55"/>
      <c r="F233" s="55"/>
      <c r="G233" s="55"/>
      <c r="H233" s="55"/>
      <c r="I233" s="55"/>
      <c r="J233" s="55"/>
      <c r="K233" s="55"/>
      <c r="L233" s="55"/>
      <c r="M233" s="56"/>
    </row>
    <row r="234" spans="1:31" ht="15" customHeight="1" thickBot="1" x14ac:dyDescent="0.25">
      <c r="A234" s="11"/>
      <c r="B234" s="43"/>
      <c r="C234" s="43"/>
      <c r="D234" s="43"/>
      <c r="E234" s="43"/>
      <c r="F234" s="43"/>
      <c r="G234" s="43"/>
      <c r="H234" s="11"/>
      <c r="I234" s="11"/>
      <c r="J234" s="11"/>
      <c r="K234" s="44"/>
      <c r="L234" s="44"/>
      <c r="M234" s="44"/>
      <c r="N234" s="11"/>
    </row>
    <row r="235" spans="1:31" ht="15" customHeight="1" x14ac:dyDescent="0.2">
      <c r="B235" s="27"/>
      <c r="C235" s="27"/>
      <c r="D235" s="27"/>
      <c r="E235" s="27"/>
      <c r="F235" s="27"/>
      <c r="G235" s="27"/>
      <c r="K235" s="7"/>
      <c r="L235" s="7"/>
      <c r="M235" s="7"/>
    </row>
    <row r="236" spans="1:31" ht="11.45" customHeight="1" thickBot="1" x14ac:dyDescent="0.25">
      <c r="B236" s="7"/>
      <c r="C236" s="7"/>
      <c r="D236" s="7"/>
      <c r="E236" s="7"/>
      <c r="F236" s="7"/>
      <c r="G236" s="7"/>
      <c r="K236" s="7"/>
      <c r="L236" s="7"/>
      <c r="M236" s="7"/>
    </row>
    <row r="237" spans="1:31" s="21" customFormat="1" ht="16.149999999999999" customHeight="1" thickBot="1" x14ac:dyDescent="0.25">
      <c r="B237" s="39" t="s">
        <v>38</v>
      </c>
      <c r="C237" s="175" t="s">
        <v>85</v>
      </c>
      <c r="D237" s="175"/>
      <c r="E237" s="175"/>
      <c r="F237" s="175"/>
      <c r="G237" s="175"/>
      <c r="H237" s="175"/>
      <c r="I237" s="175"/>
      <c r="J237" s="175"/>
      <c r="K237" s="175"/>
      <c r="L237" s="175"/>
      <c r="M237" s="176"/>
      <c r="AA237"/>
      <c r="AB237"/>
      <c r="AE237"/>
    </row>
    <row r="238" spans="1:31" s="21" customFormat="1" ht="16.149999999999999" customHeight="1" thickBot="1" x14ac:dyDescent="0.25">
      <c r="B238" s="12"/>
      <c r="C238" s="75"/>
      <c r="D238" s="75"/>
      <c r="E238" s="75"/>
      <c r="F238" s="75"/>
      <c r="G238" s="75"/>
      <c r="H238" s="75"/>
      <c r="I238" s="8"/>
      <c r="J238" s="8"/>
      <c r="K238" s="8"/>
      <c r="L238" s="10"/>
      <c r="M238" s="76"/>
      <c r="AA238"/>
      <c r="AB238"/>
      <c r="AE238"/>
    </row>
    <row r="239" spans="1:31" s="21" customFormat="1" ht="16.149999999999999" customHeight="1" thickBot="1" x14ac:dyDescent="0.3">
      <c r="B239" s="23"/>
      <c r="C239" s="169" t="s">
        <v>21</v>
      </c>
      <c r="D239" s="170"/>
      <c r="E239" s="170"/>
      <c r="F239" s="170"/>
      <c r="G239" s="170"/>
      <c r="H239" s="170"/>
      <c r="I239" s="170"/>
      <c r="J239" s="170"/>
      <c r="K239" s="170"/>
      <c r="L239" s="171"/>
      <c r="M239" s="92" t="s">
        <v>2</v>
      </c>
      <c r="P239"/>
      <c r="Q239" s="31"/>
      <c r="AA239"/>
      <c r="AB239"/>
      <c r="AE239"/>
    </row>
    <row r="240" spans="1:31" s="21" customFormat="1" ht="30" customHeight="1" thickBot="1" x14ac:dyDescent="0.25">
      <c r="B240" s="86"/>
      <c r="C240" s="89">
        <v>1</v>
      </c>
      <c r="D240" s="210" t="s">
        <v>77</v>
      </c>
      <c r="E240" s="211"/>
      <c r="F240" s="211"/>
      <c r="G240" s="211"/>
      <c r="H240" s="211"/>
      <c r="I240" s="211"/>
      <c r="J240" s="211"/>
      <c r="K240" s="211"/>
      <c r="L240" s="212"/>
      <c r="M240" s="37"/>
      <c r="P240"/>
      <c r="Q240" s="31"/>
      <c r="AA240"/>
      <c r="AB240"/>
      <c r="AE240"/>
    </row>
    <row r="241" spans="2:31" s="21" customFormat="1" ht="30" customHeight="1" thickBot="1" x14ac:dyDescent="0.25">
      <c r="B241" s="193" t="s">
        <v>3</v>
      </c>
      <c r="C241" s="194"/>
      <c r="D241" s="216"/>
      <c r="E241" s="217"/>
      <c r="F241" s="217"/>
      <c r="G241" s="217"/>
      <c r="H241" s="217"/>
      <c r="I241" s="217"/>
      <c r="J241" s="217"/>
      <c r="K241" s="217"/>
      <c r="L241" s="218"/>
      <c r="M241" s="236" t="str">
        <f>IF(M240="N/A","",(IF(M240="","",(IF(M240&lt;3,"COMMENTS REQUIRED",(IF(M240&gt;4,"COMMENTS REQUIRED","")))))))</f>
        <v/>
      </c>
      <c r="O241" s="21">
        <f>+IF(M241="comments required", 1,0)</f>
        <v>0</v>
      </c>
      <c r="P241"/>
      <c r="Q241" s="31"/>
      <c r="AA241"/>
      <c r="AB241"/>
      <c r="AE241"/>
    </row>
    <row r="242" spans="2:31" s="21" customFormat="1" ht="9.6" customHeight="1" thickBot="1" x14ac:dyDescent="0.25">
      <c r="B242" s="86"/>
      <c r="C242" s="85"/>
      <c r="L242" s="95"/>
      <c r="M242" s="215"/>
      <c r="P242"/>
      <c r="Q242" s="31"/>
      <c r="AA242"/>
      <c r="AB242"/>
      <c r="AE242"/>
    </row>
    <row r="243" spans="2:31" s="21" customFormat="1" ht="30" customHeight="1" thickBot="1" x14ac:dyDescent="0.25">
      <c r="B243" s="86"/>
      <c r="C243" s="89">
        <v>2</v>
      </c>
      <c r="D243" s="210" t="s">
        <v>78</v>
      </c>
      <c r="E243" s="211"/>
      <c r="F243" s="211"/>
      <c r="G243" s="211"/>
      <c r="H243" s="211"/>
      <c r="I243" s="211"/>
      <c r="J243" s="211"/>
      <c r="K243" s="211"/>
      <c r="L243" s="212"/>
      <c r="M243" s="37"/>
      <c r="P243"/>
      <c r="Q243" s="31"/>
      <c r="AA243"/>
      <c r="AB243"/>
      <c r="AE243"/>
    </row>
    <row r="244" spans="2:31" s="21" customFormat="1" ht="30" customHeight="1" thickBot="1" x14ac:dyDescent="0.25">
      <c r="B244" s="193" t="s">
        <v>3</v>
      </c>
      <c r="C244" s="194"/>
      <c r="D244" s="181"/>
      <c r="E244" s="182"/>
      <c r="F244" s="182"/>
      <c r="G244" s="182"/>
      <c r="H244" s="182"/>
      <c r="I244" s="182"/>
      <c r="J244" s="182"/>
      <c r="K244" s="182"/>
      <c r="L244" s="183"/>
      <c r="M244" s="236" t="str">
        <f>IF(M243="N/A","",(IF(M243="","",(IF(M243&lt;3,"COMMENTS REQUIRED",(IF(M243&gt;4,"COMMENTS REQUIRED","")))))))</f>
        <v/>
      </c>
      <c r="O244" s="21">
        <f>+IF(M244="comments required", 1,0)</f>
        <v>0</v>
      </c>
      <c r="P244"/>
      <c r="Q244" s="31"/>
      <c r="AA244"/>
      <c r="AB244"/>
      <c r="AE244"/>
    </row>
    <row r="245" spans="2:31" s="21" customFormat="1" ht="9.6" customHeight="1" thickBot="1" x14ac:dyDescent="0.25">
      <c r="B245" s="86"/>
      <c r="C245" s="85"/>
      <c r="L245" s="95"/>
      <c r="M245" s="215"/>
      <c r="P245"/>
      <c r="Q245" s="31"/>
      <c r="AA245"/>
      <c r="AB245"/>
      <c r="AE245"/>
    </row>
    <row r="246" spans="2:31" s="21" customFormat="1" ht="40.5" customHeight="1" thickBot="1" x14ac:dyDescent="0.25">
      <c r="B246" s="86"/>
      <c r="C246" s="89">
        <v>3</v>
      </c>
      <c r="D246" s="210" t="s">
        <v>79</v>
      </c>
      <c r="E246" s="211"/>
      <c r="F246" s="211"/>
      <c r="G246" s="211"/>
      <c r="H246" s="211"/>
      <c r="I246" s="211"/>
      <c r="J246" s="211"/>
      <c r="K246" s="211"/>
      <c r="L246" s="212"/>
      <c r="M246" s="37"/>
      <c r="P246"/>
      <c r="Q246" s="31"/>
      <c r="AA246"/>
      <c r="AB246"/>
      <c r="AE246"/>
    </row>
    <row r="247" spans="2:31" s="21" customFormat="1" ht="30" customHeight="1" thickBot="1" x14ac:dyDescent="0.25">
      <c r="B247" s="193" t="s">
        <v>3</v>
      </c>
      <c r="C247" s="194"/>
      <c r="D247" s="181"/>
      <c r="E247" s="182"/>
      <c r="F247" s="182"/>
      <c r="G247" s="182"/>
      <c r="H247" s="182"/>
      <c r="I247" s="182"/>
      <c r="J247" s="182"/>
      <c r="K247" s="182"/>
      <c r="L247" s="183"/>
      <c r="M247" s="236" t="str">
        <f>IF(M246="N/A","",(IF(M246="","",(IF(M246&lt;3,"COMMENTS REQUIRED",(IF(M246&gt;4,"COMMENTS REQUIRED","")))))))</f>
        <v/>
      </c>
      <c r="O247" s="21">
        <f>+IF(M247="comments required", 1,0)</f>
        <v>0</v>
      </c>
      <c r="P247"/>
      <c r="Q247" s="31"/>
      <c r="AA247"/>
      <c r="AB247"/>
      <c r="AE247"/>
    </row>
    <row r="248" spans="2:31" s="21" customFormat="1" ht="9.6" customHeight="1" thickBot="1" x14ac:dyDescent="0.25">
      <c r="B248" s="86"/>
      <c r="C248" s="85"/>
      <c r="L248" s="95"/>
      <c r="M248" s="215"/>
      <c r="P248"/>
      <c r="Q248" s="31"/>
      <c r="AA248"/>
      <c r="AB248"/>
      <c r="AE248"/>
    </row>
    <row r="249" spans="2:31" s="21" customFormat="1" ht="39.75" customHeight="1" thickBot="1" x14ac:dyDescent="0.25">
      <c r="B249" s="86"/>
      <c r="C249" s="89">
        <v>4</v>
      </c>
      <c r="D249" s="210" t="s">
        <v>80</v>
      </c>
      <c r="E249" s="211"/>
      <c r="F249" s="211"/>
      <c r="G249" s="211"/>
      <c r="H249" s="211"/>
      <c r="I249" s="211"/>
      <c r="J249" s="211"/>
      <c r="K249" s="211"/>
      <c r="L249" s="212"/>
      <c r="M249" s="37"/>
      <c r="P249"/>
      <c r="Q249" s="31"/>
      <c r="AA249"/>
      <c r="AB249"/>
      <c r="AE249"/>
    </row>
    <row r="250" spans="2:31" s="21" customFormat="1" ht="30" customHeight="1" thickBot="1" x14ac:dyDescent="0.25">
      <c r="B250" s="193" t="s">
        <v>3</v>
      </c>
      <c r="C250" s="194"/>
      <c r="D250" s="181"/>
      <c r="E250" s="182"/>
      <c r="F250" s="182"/>
      <c r="G250" s="182"/>
      <c r="H250" s="182"/>
      <c r="I250" s="182"/>
      <c r="J250" s="182"/>
      <c r="K250" s="182"/>
      <c r="L250" s="183"/>
      <c r="M250" s="236" t="str">
        <f>IF(M249="N/A","",(IF(M249="","",(IF(M249&lt;3,"COMMENTS REQUIRED",(IF(M249&gt;4,"COMMENTS REQUIRED","")))))))</f>
        <v/>
      </c>
      <c r="O250" s="21">
        <f>+IF(M250="comments required", 1,0)</f>
        <v>0</v>
      </c>
      <c r="P250"/>
      <c r="Q250" s="31"/>
      <c r="AA250"/>
      <c r="AB250"/>
      <c r="AE250"/>
    </row>
    <row r="251" spans="2:31" s="21" customFormat="1" ht="9.6" customHeight="1" thickBot="1" x14ac:dyDescent="0.25">
      <c r="B251" s="86"/>
      <c r="C251" s="85"/>
      <c r="L251" s="95"/>
      <c r="M251" s="215"/>
      <c r="P251"/>
      <c r="Q251" s="31"/>
      <c r="AA251"/>
      <c r="AB251"/>
      <c r="AE251"/>
    </row>
    <row r="252" spans="2:31" ht="30.6" customHeight="1" thickBot="1" x14ac:dyDescent="0.3">
      <c r="B252" s="32"/>
      <c r="C252" s="36"/>
      <c r="D252" s="35"/>
      <c r="E252" s="35"/>
      <c r="F252" s="35"/>
      <c r="G252" s="35"/>
      <c r="H252" s="35"/>
      <c r="I252" s="35"/>
      <c r="J252" s="35"/>
      <c r="K252" s="35"/>
      <c r="L252" s="88" t="s">
        <v>20</v>
      </c>
      <c r="M252" s="82" t="str">
        <f>IF((COUNT(M240:M251)=0),"Not Rated", AVERAGE(M240:M251))</f>
        <v>Not Rated</v>
      </c>
      <c r="P252" t="str">
        <f>IF((COUNT(M252)=0),"NA",M252*0.16)</f>
        <v>NA</v>
      </c>
      <c r="Q252" s="67">
        <f>IF(COUNT(P252)=0,-0.16,0)</f>
        <v>-0.16</v>
      </c>
      <c r="AB252" s="24"/>
    </row>
    <row r="253" spans="2:31" ht="15" customHeight="1" thickBot="1" x14ac:dyDescent="0.25">
      <c r="B253" s="118" t="s">
        <v>36</v>
      </c>
      <c r="C253" s="119"/>
      <c r="D253" s="119"/>
      <c r="E253" s="119"/>
      <c r="F253" s="119"/>
      <c r="G253" s="119"/>
      <c r="H253" s="119"/>
      <c r="I253" s="119"/>
      <c r="J253" s="119"/>
      <c r="K253" s="119"/>
      <c r="L253" s="119"/>
      <c r="M253" s="93"/>
      <c r="AB253" s="24"/>
    </row>
    <row r="254" spans="2:31" ht="13.9" customHeight="1" x14ac:dyDescent="0.2">
      <c r="B254" s="51"/>
      <c r="C254" s="108"/>
      <c r="D254" s="109"/>
      <c r="E254" s="109"/>
      <c r="F254" s="109"/>
      <c r="G254" s="109"/>
      <c r="H254" s="109"/>
      <c r="I254" s="109"/>
      <c r="J254" s="109"/>
      <c r="K254" s="109"/>
      <c r="L254" s="110"/>
      <c r="M254" s="120" t="str">
        <f>IF(M252="Not Rated","",(IF(O254&gt;0,"COMMENTS REQUIRED", "")))</f>
        <v/>
      </c>
      <c r="O254" s="21">
        <f>+SUM(O241:O251)</f>
        <v>0</v>
      </c>
      <c r="AB254" s="24"/>
    </row>
    <row r="255" spans="2:31" ht="13.9" customHeight="1" x14ac:dyDescent="0.2">
      <c r="B255" s="51"/>
      <c r="C255" s="111"/>
      <c r="D255" s="112"/>
      <c r="E255" s="112"/>
      <c r="F255" s="112"/>
      <c r="G255" s="112"/>
      <c r="H255" s="112"/>
      <c r="I255" s="112"/>
      <c r="J255" s="112"/>
      <c r="K255" s="112"/>
      <c r="L255" s="113"/>
      <c r="M255" s="120"/>
      <c r="AB255" s="24"/>
    </row>
    <row r="256" spans="2:31" ht="13.9" customHeight="1" x14ac:dyDescent="0.2">
      <c r="B256" s="53"/>
      <c r="C256" s="111"/>
      <c r="D256" s="112"/>
      <c r="E256" s="112"/>
      <c r="F256" s="112"/>
      <c r="G256" s="112"/>
      <c r="H256" s="112"/>
      <c r="I256" s="112"/>
      <c r="J256" s="112"/>
      <c r="K256" s="112"/>
      <c r="L256" s="113"/>
      <c r="M256" s="52"/>
      <c r="AB256" s="24"/>
    </row>
    <row r="257" spans="2:28" ht="13.9" customHeight="1" thickBot="1" x14ac:dyDescent="0.25">
      <c r="B257" s="53"/>
      <c r="C257" s="114"/>
      <c r="D257" s="115"/>
      <c r="E257" s="115"/>
      <c r="F257" s="115"/>
      <c r="G257" s="115"/>
      <c r="H257" s="115"/>
      <c r="I257" s="115"/>
      <c r="J257" s="115"/>
      <c r="K257" s="115"/>
      <c r="L257" s="116"/>
      <c r="M257" s="52"/>
      <c r="AB257" s="24"/>
    </row>
    <row r="258" spans="2:28" ht="13.9" customHeight="1" thickBot="1" x14ac:dyDescent="0.25">
      <c r="B258" s="54"/>
      <c r="C258" s="55"/>
      <c r="D258" s="55"/>
      <c r="E258" s="55"/>
      <c r="F258" s="55"/>
      <c r="G258" s="55"/>
      <c r="H258" s="55"/>
      <c r="I258" s="55"/>
      <c r="J258" s="55"/>
      <c r="K258" s="55"/>
      <c r="L258" s="55"/>
      <c r="M258" s="56"/>
    </row>
    <row r="259" spans="2:28" ht="13.9" customHeight="1" thickBot="1" x14ac:dyDescent="0.25">
      <c r="B259" s="57"/>
      <c r="C259" s="57"/>
      <c r="D259" s="57"/>
      <c r="E259" s="57"/>
      <c r="F259" s="57"/>
      <c r="G259" s="57"/>
      <c r="H259" s="57"/>
      <c r="I259" s="57"/>
      <c r="J259" s="57"/>
      <c r="K259" s="57"/>
      <c r="L259" s="57"/>
      <c r="M259" s="57"/>
    </row>
    <row r="260" spans="2:28" s="26" customFormat="1" ht="20.25" customHeight="1" thickBot="1" x14ac:dyDescent="0.25">
      <c r="B260" s="100"/>
      <c r="C260" s="101"/>
      <c r="D260" s="101"/>
      <c r="E260" s="101"/>
      <c r="F260" s="101"/>
      <c r="G260" s="101"/>
      <c r="H260" s="101"/>
      <c r="I260" s="103" t="s">
        <v>47</v>
      </c>
      <c r="J260" s="219" t="str">
        <f>IF($R$25=8,"WEIGHTED","AVERAGE")</f>
        <v>AVERAGE</v>
      </c>
      <c r="K260" s="219"/>
      <c r="L260" s="104" t="s">
        <v>15</v>
      </c>
      <c r="M260" s="82" t="str">
        <f>IF((COUNT(M252,M227,M205,M180,M149,M112,M90,M66)=0),"Not Rated",IF((R25=8),ROUND(SUM(P66:P252)/(1+SUM(Q66:Q252)),1),ROUND(AVERAGE(M252,M227,M205,M180,M149,M112,M90,M66),1)))</f>
        <v>Not Rated</v>
      </c>
      <c r="P260" s="83">
        <f>ROUND(SUM(P66:P252),3)</f>
        <v>0</v>
      </c>
      <c r="Q260" s="68">
        <f>ROUND(SUM(Q66:Q252),2)</f>
        <v>-1</v>
      </c>
    </row>
    <row r="261" spans="2:28" ht="13.9" customHeight="1" x14ac:dyDescent="0.2">
      <c r="B261" s="58"/>
      <c r="C261" s="81"/>
      <c r="D261" s="81"/>
      <c r="E261" s="81"/>
      <c r="F261" s="237" t="s">
        <v>95</v>
      </c>
      <c r="G261" s="237"/>
      <c r="H261" s="237"/>
      <c r="I261" s="237"/>
      <c r="J261" s="237"/>
      <c r="K261" s="237"/>
      <c r="L261" s="237"/>
      <c r="M261" s="237"/>
      <c r="N261" s="102"/>
      <c r="P261" s="67">
        <f>(1+SUM(Q66:Q252))</f>
        <v>0</v>
      </c>
    </row>
    <row r="262" spans="2:28" ht="35.1" customHeight="1" x14ac:dyDescent="0.2">
      <c r="B262" s="59"/>
      <c r="F262" s="117"/>
      <c r="G262" s="117"/>
      <c r="H262" s="117"/>
      <c r="I262" s="117"/>
      <c r="J262" s="117"/>
      <c r="K262" s="117"/>
      <c r="L262" s="117"/>
      <c r="M262" s="117"/>
      <c r="N262" s="102"/>
      <c r="P262" s="84" t="e">
        <f>+P260/P261</f>
        <v>#DIV/0!</v>
      </c>
    </row>
    <row r="263" spans="2:28" ht="26.25" customHeight="1" x14ac:dyDescent="0.2">
      <c r="B263" s="59"/>
      <c r="C263" s="22"/>
      <c r="D263" s="61"/>
      <c r="E263" s="61"/>
      <c r="F263" s="61"/>
      <c r="G263" s="61"/>
      <c r="H263" s="61"/>
      <c r="I263" s="61"/>
      <c r="J263" s="61"/>
      <c r="K263" s="61"/>
      <c r="L263" s="61"/>
      <c r="M263" s="61"/>
    </row>
    <row r="264" spans="2:28" ht="26.25" customHeight="1" x14ac:dyDescent="0.2">
      <c r="B264" s="59"/>
      <c r="C264" s="22"/>
      <c r="D264" s="17"/>
      <c r="E264" s="17"/>
      <c r="F264" s="17"/>
      <c r="G264" s="17"/>
      <c r="H264" s="17"/>
      <c r="I264" s="17"/>
      <c r="J264" s="17"/>
      <c r="K264" s="17"/>
      <c r="L264" s="17"/>
      <c r="M264" s="17"/>
    </row>
    <row r="265" spans="2:28" ht="65.099999999999994" customHeight="1" x14ac:dyDescent="0.2">
      <c r="B265" s="59"/>
      <c r="C265" s="22"/>
      <c r="D265" s="17"/>
      <c r="E265" s="17"/>
      <c r="F265" s="17"/>
      <c r="G265" s="17"/>
      <c r="H265" s="17"/>
      <c r="I265" s="17"/>
      <c r="J265" s="17"/>
      <c r="K265" s="17"/>
      <c r="L265" s="17"/>
      <c r="M265" s="17"/>
    </row>
    <row r="266" spans="2:28" ht="50.1" customHeight="1" x14ac:dyDescent="0.2">
      <c r="B266" s="59"/>
      <c r="C266" s="107"/>
      <c r="D266" s="107"/>
      <c r="E266" s="107"/>
      <c r="F266" s="107"/>
      <c r="G266" s="107"/>
      <c r="H266" s="107"/>
      <c r="I266" s="107"/>
      <c r="J266" s="107"/>
      <c r="K266" s="107"/>
      <c r="L266" s="107"/>
      <c r="M266" s="60"/>
    </row>
    <row r="267" spans="2:28" ht="65.099999999999994" customHeight="1" x14ac:dyDescent="0.2">
      <c r="B267" s="59"/>
      <c r="C267" s="107"/>
      <c r="D267" s="107"/>
      <c r="E267" s="107"/>
      <c r="F267" s="107"/>
      <c r="G267" s="107"/>
      <c r="H267" s="107"/>
      <c r="I267" s="107"/>
      <c r="J267" s="107"/>
      <c r="K267" s="107"/>
      <c r="L267" s="107"/>
      <c r="M267" s="60"/>
    </row>
    <row r="268" spans="2:28" ht="14.25" x14ac:dyDescent="0.2">
      <c r="B268" s="64"/>
      <c r="C268" s="62"/>
      <c r="E268" s="63"/>
      <c r="F268" s="5"/>
      <c r="K268" s="7"/>
      <c r="L268" s="7"/>
      <c r="M268" s="24"/>
    </row>
    <row r="269" spans="2:28" ht="13.9" customHeight="1" x14ac:dyDescent="0.2">
      <c r="B269" s="106"/>
      <c r="C269" s="106"/>
      <c r="D269" s="106"/>
      <c r="E269" s="106"/>
      <c r="F269" s="106"/>
      <c r="G269" s="106"/>
      <c r="H269" s="106"/>
      <c r="I269" s="106"/>
      <c r="J269" s="106"/>
      <c r="K269" s="106"/>
      <c r="L269" s="106"/>
      <c r="M269" s="106"/>
    </row>
    <row r="270" spans="2:28" ht="13.9" customHeight="1" x14ac:dyDescent="0.2">
      <c r="B270" s="106"/>
      <c r="C270" s="106"/>
      <c r="D270" s="106"/>
      <c r="E270" s="106"/>
      <c r="F270" s="106"/>
      <c r="G270" s="106"/>
      <c r="H270" s="106"/>
      <c r="I270" s="106"/>
      <c r="J270" s="106"/>
      <c r="K270" s="106"/>
      <c r="L270" s="106"/>
      <c r="M270" s="106"/>
    </row>
    <row r="271" spans="2:28" ht="13.9" customHeight="1" x14ac:dyDescent="0.2">
      <c r="B271" s="106"/>
      <c r="C271" s="106"/>
      <c r="D271" s="106"/>
      <c r="E271" s="106"/>
      <c r="F271" s="106"/>
      <c r="G271" s="106"/>
      <c r="H271" s="106"/>
      <c r="I271" s="106"/>
      <c r="J271" s="106"/>
      <c r="K271" s="106"/>
      <c r="L271" s="106"/>
      <c r="M271" s="106"/>
    </row>
    <row r="272" spans="2:28" ht="14.25" x14ac:dyDescent="0.2">
      <c r="B272" s="66"/>
      <c r="C272" s="62"/>
      <c r="E272" s="63"/>
      <c r="F272" s="5"/>
      <c r="K272" s="7"/>
      <c r="L272" s="7"/>
      <c r="M272" s="7"/>
    </row>
    <row r="273" spans="2:13" ht="35.1" customHeight="1" x14ac:dyDescent="0.2">
      <c r="B273" s="59"/>
      <c r="C273" s="107"/>
      <c r="D273" s="107"/>
      <c r="E273" s="107"/>
      <c r="F273" s="107"/>
      <c r="G273" s="107"/>
      <c r="H273" s="107"/>
      <c r="I273" s="107"/>
      <c r="J273" s="107"/>
      <c r="K273" s="107"/>
      <c r="L273" s="107"/>
      <c r="M273" s="60"/>
    </row>
    <row r="274" spans="2:13" ht="24.95" customHeight="1" x14ac:dyDescent="0.2">
      <c r="B274" s="59"/>
      <c r="C274" s="107"/>
      <c r="D274" s="107"/>
      <c r="E274" s="107"/>
      <c r="F274" s="107"/>
      <c r="G274" s="107"/>
      <c r="H274" s="107"/>
      <c r="I274" s="107"/>
      <c r="J274" s="107"/>
      <c r="K274" s="107"/>
      <c r="L274" s="107"/>
      <c r="M274" s="60"/>
    </row>
    <row r="275" spans="2:13" ht="50.1" customHeight="1" x14ac:dyDescent="0.2">
      <c r="B275" s="59"/>
      <c r="C275" s="107"/>
      <c r="D275" s="107"/>
      <c r="E275" s="107"/>
      <c r="F275" s="107"/>
      <c r="G275" s="107"/>
      <c r="H275" s="107"/>
      <c r="I275" s="107"/>
      <c r="J275" s="107"/>
      <c r="K275" s="107"/>
      <c r="L275" s="107"/>
      <c r="M275" s="60"/>
    </row>
    <row r="276" spans="2:13" ht="35.1" customHeight="1" x14ac:dyDescent="0.2">
      <c r="B276" s="59"/>
      <c r="C276" s="107"/>
      <c r="D276" s="107"/>
      <c r="E276" s="107"/>
      <c r="F276" s="107"/>
      <c r="G276" s="107"/>
      <c r="H276" s="107"/>
      <c r="I276" s="107"/>
      <c r="J276" s="107"/>
      <c r="K276" s="107"/>
      <c r="L276" s="107"/>
      <c r="M276" s="60"/>
    </row>
    <row r="277" spans="2:13" ht="50.1" customHeight="1" x14ac:dyDescent="0.2">
      <c r="B277" s="59"/>
      <c r="C277" s="107"/>
      <c r="D277" s="107"/>
      <c r="E277" s="107"/>
      <c r="F277" s="107"/>
      <c r="G277" s="107"/>
      <c r="H277" s="107"/>
      <c r="I277" s="107"/>
      <c r="J277" s="107"/>
      <c r="K277" s="107"/>
      <c r="L277" s="107"/>
      <c r="M277" s="60"/>
    </row>
    <row r="278" spans="2:13" ht="65.099999999999994" customHeight="1" x14ac:dyDescent="0.2">
      <c r="B278" s="59"/>
      <c r="C278" s="107"/>
      <c r="D278" s="107"/>
      <c r="E278" s="107"/>
      <c r="F278" s="107"/>
      <c r="G278" s="107"/>
      <c r="H278" s="107"/>
      <c r="I278" s="107"/>
      <c r="J278" s="107"/>
      <c r="K278" s="107"/>
      <c r="L278" s="107"/>
      <c r="M278" s="60"/>
    </row>
    <row r="279" spans="2:13" ht="14.25" x14ac:dyDescent="0.2">
      <c r="B279" s="64"/>
      <c r="C279" s="62"/>
      <c r="E279" s="63"/>
      <c r="F279" s="5"/>
      <c r="K279" s="7"/>
      <c r="L279" s="7"/>
      <c r="M279" s="24"/>
    </row>
    <row r="280" spans="2:13" ht="14.25" x14ac:dyDescent="0.2">
      <c r="B280" s="106"/>
      <c r="C280" s="106"/>
      <c r="D280" s="106"/>
      <c r="E280" s="106"/>
      <c r="F280" s="106"/>
      <c r="G280" s="106"/>
      <c r="H280" s="106"/>
      <c r="I280" s="106"/>
      <c r="J280" s="106"/>
      <c r="K280" s="106"/>
      <c r="L280" s="106"/>
      <c r="M280" s="106"/>
    </row>
    <row r="281" spans="2:13" ht="13.9" customHeight="1" x14ac:dyDescent="0.2">
      <c r="B281" s="106"/>
      <c r="C281" s="106"/>
      <c r="D281" s="106"/>
      <c r="E281" s="106"/>
      <c r="F281" s="106"/>
      <c r="G281" s="106"/>
      <c r="H281" s="106"/>
      <c r="I281" s="106"/>
      <c r="J281" s="106"/>
      <c r="K281" s="106"/>
      <c r="L281" s="106"/>
      <c r="M281" s="106"/>
    </row>
    <row r="282" spans="2:13" ht="13.9" customHeight="1" x14ac:dyDescent="0.2">
      <c r="B282" s="106"/>
      <c r="C282" s="106"/>
      <c r="D282" s="106"/>
      <c r="E282" s="106"/>
      <c r="F282" s="106"/>
      <c r="G282" s="106"/>
      <c r="H282" s="106"/>
      <c r="I282" s="106"/>
      <c r="J282" s="106"/>
      <c r="K282" s="106"/>
      <c r="L282" s="106"/>
      <c r="M282" s="106"/>
    </row>
    <row r="283" spans="2:13" ht="14.25" customHeight="1" x14ac:dyDescent="0.2">
      <c r="B283" s="65"/>
      <c r="C283" s="105"/>
      <c r="D283" s="105"/>
      <c r="E283" s="105"/>
      <c r="F283" s="105"/>
      <c r="G283" s="105"/>
      <c r="H283" s="105"/>
      <c r="I283" s="105"/>
      <c r="J283" s="105"/>
      <c r="K283" s="105"/>
      <c r="L283" s="105"/>
      <c r="M283" s="105"/>
    </row>
    <row r="284" spans="2:13" ht="24.95" customHeight="1" x14ac:dyDescent="0.2">
      <c r="B284" s="59"/>
      <c r="C284" s="107"/>
      <c r="D284" s="107"/>
      <c r="E284" s="107"/>
      <c r="F284" s="107"/>
      <c r="G284" s="107"/>
      <c r="H284" s="107"/>
      <c r="I284" s="107"/>
      <c r="J284" s="107"/>
      <c r="K284" s="107"/>
      <c r="L284" s="107"/>
      <c r="M284" s="60"/>
    </row>
    <row r="285" spans="2:13" ht="50.1" customHeight="1" x14ac:dyDescent="0.2">
      <c r="B285" s="59"/>
      <c r="C285" s="107"/>
      <c r="D285" s="107"/>
      <c r="E285" s="107"/>
      <c r="F285" s="107"/>
      <c r="G285" s="107"/>
      <c r="H285" s="107"/>
      <c r="I285" s="107"/>
      <c r="J285" s="107"/>
      <c r="K285" s="107"/>
      <c r="L285" s="107"/>
      <c r="M285" s="60"/>
    </row>
    <row r="286" spans="2:13" ht="35.1" customHeight="1" x14ac:dyDescent="0.2">
      <c r="B286" s="59"/>
      <c r="C286" s="107"/>
      <c r="D286" s="107"/>
      <c r="E286" s="107"/>
      <c r="F286" s="107"/>
      <c r="G286" s="107"/>
      <c r="H286" s="107"/>
      <c r="I286" s="107"/>
      <c r="J286" s="107"/>
      <c r="K286" s="107"/>
      <c r="L286" s="107"/>
      <c r="M286" s="60"/>
    </row>
    <row r="287" spans="2:13" ht="24.95" customHeight="1" x14ac:dyDescent="0.2">
      <c r="B287" s="59"/>
      <c r="C287" s="107"/>
      <c r="D287" s="107"/>
      <c r="E287" s="107"/>
      <c r="F287" s="107"/>
      <c r="G287" s="107"/>
      <c r="H287" s="107"/>
      <c r="I287" s="107"/>
      <c r="J287" s="107"/>
      <c r="K287" s="107"/>
      <c r="L287" s="107"/>
      <c r="M287" s="60"/>
    </row>
    <row r="288" spans="2:13" ht="24.95" customHeight="1" x14ac:dyDescent="0.2">
      <c r="B288" s="59"/>
      <c r="C288" s="107"/>
      <c r="D288" s="107"/>
      <c r="E288" s="107"/>
      <c r="F288" s="107"/>
      <c r="G288" s="107"/>
      <c r="H288" s="107"/>
      <c r="I288" s="107"/>
      <c r="J288" s="107"/>
      <c r="K288" s="107"/>
      <c r="L288" s="107"/>
      <c r="M288" s="60"/>
    </row>
    <row r="289" spans="2:13" ht="14.25" x14ac:dyDescent="0.2">
      <c r="B289" s="64"/>
      <c r="C289" s="62"/>
      <c r="E289" s="63"/>
      <c r="F289" s="5"/>
      <c r="K289" s="7"/>
      <c r="L289" s="7"/>
      <c r="M289" s="24"/>
    </row>
    <row r="290" spans="2:13" ht="14.25" x14ac:dyDescent="0.2">
      <c r="B290" s="106"/>
      <c r="C290" s="106"/>
      <c r="D290" s="106"/>
      <c r="E290" s="106"/>
      <c r="F290" s="106"/>
      <c r="G290" s="106"/>
      <c r="H290" s="106"/>
      <c r="I290" s="106"/>
      <c r="J290" s="106"/>
      <c r="K290" s="106"/>
      <c r="L290" s="106"/>
      <c r="M290" s="106"/>
    </row>
    <row r="291" spans="2:13" ht="14.25" x14ac:dyDescent="0.2">
      <c r="B291" s="106"/>
      <c r="C291" s="106"/>
      <c r="D291" s="106"/>
      <c r="E291" s="106"/>
      <c r="F291" s="106"/>
      <c r="G291" s="106"/>
      <c r="H291" s="106"/>
      <c r="I291" s="106"/>
      <c r="J291" s="106"/>
      <c r="K291" s="106"/>
      <c r="L291" s="106"/>
      <c r="M291" s="106"/>
    </row>
    <row r="292" spans="2:13" ht="13.9" customHeight="1" x14ac:dyDescent="0.2">
      <c r="B292" s="106"/>
      <c r="C292" s="106"/>
      <c r="D292" s="106"/>
      <c r="E292" s="106"/>
      <c r="F292" s="106"/>
      <c r="G292" s="106"/>
      <c r="H292" s="106"/>
      <c r="I292" s="106"/>
      <c r="J292" s="106"/>
      <c r="K292" s="106"/>
      <c r="L292" s="106"/>
      <c r="M292" s="106"/>
    </row>
    <row r="293" spans="2:13" ht="15" customHeight="1" x14ac:dyDescent="0.2">
      <c r="B293" s="65"/>
      <c r="C293" s="105"/>
      <c r="D293" s="105"/>
      <c r="E293" s="105"/>
      <c r="F293" s="105"/>
      <c r="G293" s="105"/>
      <c r="H293" s="105"/>
      <c r="I293" s="105"/>
      <c r="J293" s="105"/>
      <c r="K293" s="105"/>
      <c r="L293" s="105"/>
      <c r="M293" s="105"/>
    </row>
    <row r="294" spans="2:13" ht="14.25" x14ac:dyDescent="0.2">
      <c r="B294" s="64"/>
      <c r="C294" s="64"/>
      <c r="D294" s="64"/>
      <c r="E294" s="64"/>
      <c r="F294" s="64"/>
      <c r="G294" s="64"/>
      <c r="H294" s="64"/>
      <c r="I294" s="64"/>
      <c r="J294" s="64"/>
      <c r="K294" s="64"/>
      <c r="L294" s="64"/>
      <c r="M294" s="64"/>
    </row>
    <row r="295" spans="2:13" ht="14.25" x14ac:dyDescent="0.2">
      <c r="B295" s="64"/>
      <c r="C295" s="64"/>
      <c r="D295" s="64"/>
      <c r="E295" s="64"/>
      <c r="F295" s="64"/>
      <c r="G295" s="64"/>
      <c r="H295" s="64"/>
      <c r="I295" s="64"/>
      <c r="J295" s="64"/>
      <c r="K295" s="64"/>
      <c r="L295" s="64"/>
      <c r="M295" s="64"/>
    </row>
    <row r="296" spans="2:13" ht="14.25" x14ac:dyDescent="0.2">
      <c r="B296" s="64"/>
      <c r="C296" s="64"/>
      <c r="D296" s="64"/>
      <c r="E296" s="64"/>
      <c r="F296" s="64"/>
      <c r="G296" s="64"/>
      <c r="H296" s="64"/>
      <c r="I296" s="64"/>
      <c r="J296" s="64"/>
      <c r="K296" s="64"/>
      <c r="L296" s="64"/>
      <c r="M296" s="64"/>
    </row>
    <row r="297" spans="2:13" ht="14.25" x14ac:dyDescent="0.2">
      <c r="B297" s="64"/>
      <c r="C297" s="64"/>
      <c r="D297" s="64"/>
      <c r="E297" s="64"/>
      <c r="F297" s="64"/>
      <c r="G297" s="64"/>
      <c r="H297" s="64"/>
      <c r="I297" s="64"/>
      <c r="J297" s="64"/>
      <c r="K297" s="64"/>
      <c r="L297" s="64"/>
      <c r="M297" s="64"/>
    </row>
    <row r="298" spans="2:13" ht="14.25" x14ac:dyDescent="0.2">
      <c r="B298" s="64"/>
      <c r="C298" s="64"/>
      <c r="D298" s="64"/>
      <c r="E298" s="64"/>
      <c r="F298" s="64"/>
      <c r="G298" s="64"/>
      <c r="H298" s="64"/>
      <c r="I298" s="64"/>
      <c r="J298" s="64"/>
      <c r="K298" s="64"/>
      <c r="L298" s="64"/>
      <c r="M298" s="64"/>
    </row>
    <row r="299" spans="2:13" ht="14.25" x14ac:dyDescent="0.2">
      <c r="B299" s="64"/>
      <c r="C299" s="64"/>
      <c r="D299" s="64"/>
      <c r="E299" s="64"/>
      <c r="F299" s="64"/>
      <c r="G299" s="64"/>
      <c r="H299" s="64"/>
      <c r="I299" s="64"/>
      <c r="J299" s="64"/>
      <c r="K299" s="64"/>
      <c r="L299" s="64"/>
      <c r="M299" s="64"/>
    </row>
    <row r="300" spans="2:13" ht="14.25" x14ac:dyDescent="0.2">
      <c r="B300" s="64"/>
      <c r="C300" s="64"/>
      <c r="D300" s="64"/>
      <c r="E300" s="64"/>
      <c r="F300" s="64"/>
      <c r="G300" s="64"/>
      <c r="H300" s="64"/>
      <c r="I300" s="64"/>
      <c r="J300" s="64"/>
      <c r="K300" s="64"/>
      <c r="L300" s="64"/>
      <c r="M300" s="64"/>
    </row>
    <row r="301" spans="2:13" ht="14.25" x14ac:dyDescent="0.2">
      <c r="B301" s="64"/>
      <c r="C301" s="64"/>
      <c r="D301" s="64"/>
      <c r="E301" s="64"/>
      <c r="F301" s="64"/>
      <c r="G301" s="64"/>
      <c r="H301" s="64"/>
      <c r="I301" s="64"/>
      <c r="J301" s="64"/>
      <c r="K301" s="64"/>
      <c r="L301" s="64"/>
      <c r="M301" s="64"/>
    </row>
    <row r="302" spans="2:13" ht="14.25" x14ac:dyDescent="0.2">
      <c r="B302" s="64"/>
      <c r="C302" s="64"/>
      <c r="D302" s="64"/>
      <c r="E302" s="64"/>
      <c r="F302" s="64"/>
      <c r="G302" s="64"/>
      <c r="H302" s="64"/>
      <c r="I302" s="64"/>
      <c r="J302" s="64"/>
      <c r="K302" s="64"/>
      <c r="L302" s="64"/>
      <c r="M302" s="64"/>
    </row>
    <row r="303" spans="2:13" ht="14.25" x14ac:dyDescent="0.2">
      <c r="B303" s="64"/>
      <c r="C303" s="64"/>
      <c r="D303" s="64"/>
      <c r="E303" s="64"/>
      <c r="F303" s="64"/>
      <c r="G303" s="64"/>
      <c r="H303" s="64"/>
      <c r="I303" s="64"/>
      <c r="J303" s="64"/>
      <c r="K303" s="64"/>
      <c r="L303" s="64"/>
      <c r="M303" s="64"/>
    </row>
    <row r="304" spans="2:13" ht="14.25" x14ac:dyDescent="0.2">
      <c r="B304" s="64"/>
      <c r="C304" s="64"/>
      <c r="D304" s="64"/>
      <c r="E304" s="64"/>
      <c r="F304" s="64"/>
      <c r="G304" s="64"/>
      <c r="H304" s="64"/>
      <c r="I304" s="64"/>
      <c r="J304" s="64"/>
      <c r="K304" s="64"/>
      <c r="L304" s="64"/>
      <c r="M304" s="64"/>
    </row>
    <row r="305" spans="2:13" ht="14.25" x14ac:dyDescent="0.2">
      <c r="B305" s="64"/>
      <c r="C305" s="64"/>
      <c r="D305" s="64"/>
      <c r="E305" s="64"/>
      <c r="F305" s="64"/>
      <c r="G305" s="64"/>
      <c r="H305" s="64"/>
      <c r="I305" s="64"/>
      <c r="J305" s="64"/>
      <c r="K305" s="64"/>
      <c r="L305" s="64"/>
      <c r="M305" s="64"/>
    </row>
    <row r="306" spans="2:13" ht="14.25" x14ac:dyDescent="0.2">
      <c r="B306" s="106"/>
      <c r="C306" s="106"/>
      <c r="D306" s="106"/>
      <c r="E306" s="106"/>
      <c r="F306" s="106"/>
      <c r="G306" s="106"/>
      <c r="H306" s="106"/>
      <c r="I306" s="106"/>
      <c r="J306" s="106"/>
      <c r="K306" s="106"/>
      <c r="L306" s="106"/>
      <c r="M306" s="106"/>
    </row>
    <row r="307" spans="2:13" ht="14.25" x14ac:dyDescent="0.2">
      <c r="B307" s="106"/>
      <c r="C307" s="106"/>
      <c r="D307" s="106"/>
      <c r="E307" s="106"/>
      <c r="F307" s="106"/>
      <c r="G307" s="106"/>
      <c r="H307" s="106"/>
      <c r="I307" s="106"/>
      <c r="J307" s="106"/>
      <c r="K307" s="106"/>
      <c r="L307" s="106"/>
      <c r="M307" s="106"/>
    </row>
    <row r="308" spans="2:13" ht="2.25" customHeight="1" x14ac:dyDescent="0.2">
      <c r="B308" s="64"/>
      <c r="C308" s="64"/>
      <c r="D308" s="64"/>
      <c r="E308" s="64"/>
      <c r="F308" s="64"/>
      <c r="G308" s="64"/>
      <c r="H308" s="64"/>
      <c r="I308" s="64"/>
      <c r="J308" s="64"/>
      <c r="K308" s="64"/>
      <c r="L308" s="64"/>
      <c r="M308" s="64"/>
    </row>
  </sheetData>
  <sheetProtection sheet="1" selectLockedCells="1"/>
  <mergeCells count="251">
    <mergeCell ref="C229:L232"/>
    <mergeCell ref="M229:M230"/>
    <mergeCell ref="D221:L221"/>
    <mergeCell ref="B222:C222"/>
    <mergeCell ref="D222:L222"/>
    <mergeCell ref="M222:M223"/>
    <mergeCell ref="D224:L224"/>
    <mergeCell ref="B225:C225"/>
    <mergeCell ref="D225:L225"/>
    <mergeCell ref="M225:M226"/>
    <mergeCell ref="B228:L228"/>
    <mergeCell ref="C151:L154"/>
    <mergeCell ref="M151:M152"/>
    <mergeCell ref="B206:L206"/>
    <mergeCell ref="C207:L210"/>
    <mergeCell ref="M207:M208"/>
    <mergeCell ref="B200:C200"/>
    <mergeCell ref="D200:L200"/>
    <mergeCell ref="M200:M201"/>
    <mergeCell ref="D202:L202"/>
    <mergeCell ref="B203:C203"/>
    <mergeCell ref="D203:L203"/>
    <mergeCell ref="M203:M204"/>
    <mergeCell ref="D196:L196"/>
    <mergeCell ref="D175:L175"/>
    <mergeCell ref="M175:M176"/>
    <mergeCell ref="B181:L181"/>
    <mergeCell ref="C182:L185"/>
    <mergeCell ref="M182:M183"/>
    <mergeCell ref="D174:L174"/>
    <mergeCell ref="B175:C175"/>
    <mergeCell ref="D218:L218"/>
    <mergeCell ref="B219:C219"/>
    <mergeCell ref="D219:L219"/>
    <mergeCell ref="M219:M220"/>
    <mergeCell ref="C215:M215"/>
    <mergeCell ref="C217:L217"/>
    <mergeCell ref="B197:C197"/>
    <mergeCell ref="D197:L197"/>
    <mergeCell ref="M197:M198"/>
    <mergeCell ref="D199:L199"/>
    <mergeCell ref="C190:M190"/>
    <mergeCell ref="C192:L192"/>
    <mergeCell ref="D193:L193"/>
    <mergeCell ref="B194:C194"/>
    <mergeCell ref="D194:L194"/>
    <mergeCell ref="M194:M195"/>
    <mergeCell ref="D177:L177"/>
    <mergeCell ref="B178:C178"/>
    <mergeCell ref="D178:L178"/>
    <mergeCell ref="M178:M179"/>
    <mergeCell ref="D134:L134"/>
    <mergeCell ref="B135:C135"/>
    <mergeCell ref="D135:L135"/>
    <mergeCell ref="D168:L168"/>
    <mergeCell ref="B169:C169"/>
    <mergeCell ref="D169:L169"/>
    <mergeCell ref="M169:M170"/>
    <mergeCell ref="D171:L171"/>
    <mergeCell ref="B172:C172"/>
    <mergeCell ref="D172:L172"/>
    <mergeCell ref="M172:M173"/>
    <mergeCell ref="D162:L162"/>
    <mergeCell ref="B163:C163"/>
    <mergeCell ref="D163:L163"/>
    <mergeCell ref="M163:M164"/>
    <mergeCell ref="D165:L165"/>
    <mergeCell ref="B166:C166"/>
    <mergeCell ref="D166:L166"/>
    <mergeCell ref="M166:M167"/>
    <mergeCell ref="D146:L146"/>
    <mergeCell ref="B147:C147"/>
    <mergeCell ref="D147:L147"/>
    <mergeCell ref="M147:M148"/>
    <mergeCell ref="B150:L150"/>
    <mergeCell ref="B132:C132"/>
    <mergeCell ref="D132:L132"/>
    <mergeCell ref="M132:M133"/>
    <mergeCell ref="B113:L113"/>
    <mergeCell ref="C114:L117"/>
    <mergeCell ref="M114:M115"/>
    <mergeCell ref="C159:M159"/>
    <mergeCell ref="C161:L161"/>
    <mergeCell ref="D128:L128"/>
    <mergeCell ref="B129:C129"/>
    <mergeCell ref="D129:L129"/>
    <mergeCell ref="M129:M130"/>
    <mergeCell ref="C122:M122"/>
    <mergeCell ref="C124:L124"/>
    <mergeCell ref="D125:L125"/>
    <mergeCell ref="B126:C126"/>
    <mergeCell ref="D126:L126"/>
    <mergeCell ref="M126:M127"/>
    <mergeCell ref="D140:L140"/>
    <mergeCell ref="D143:L143"/>
    <mergeCell ref="B144:C144"/>
    <mergeCell ref="D144:L144"/>
    <mergeCell ref="M144:M145"/>
    <mergeCell ref="D131:L131"/>
    <mergeCell ref="M92:M93"/>
    <mergeCell ref="D106:L106"/>
    <mergeCell ref="B107:C107"/>
    <mergeCell ref="D107:L107"/>
    <mergeCell ref="M107:M108"/>
    <mergeCell ref="D109:L109"/>
    <mergeCell ref="B110:C110"/>
    <mergeCell ref="D110:L110"/>
    <mergeCell ref="M110:M111"/>
    <mergeCell ref="B307:M307"/>
    <mergeCell ref="C288:L288"/>
    <mergeCell ref="B290:M290"/>
    <mergeCell ref="B291:M291"/>
    <mergeCell ref="B292:M292"/>
    <mergeCell ref="C293:M293"/>
    <mergeCell ref="B306:M306"/>
    <mergeCell ref="B282:M282"/>
    <mergeCell ref="C283:M283"/>
    <mergeCell ref="C284:L284"/>
    <mergeCell ref="C285:L285"/>
    <mergeCell ref="C286:L286"/>
    <mergeCell ref="C287:L287"/>
    <mergeCell ref="B253:L253"/>
    <mergeCell ref="C254:L257"/>
    <mergeCell ref="M254:M255"/>
    <mergeCell ref="C266:L266"/>
    <mergeCell ref="F261:M262"/>
    <mergeCell ref="J260:K260"/>
    <mergeCell ref="D249:L249"/>
    <mergeCell ref="B250:C250"/>
    <mergeCell ref="D250:L250"/>
    <mergeCell ref="M250:M251"/>
    <mergeCell ref="D243:L243"/>
    <mergeCell ref="B244:C244"/>
    <mergeCell ref="D244:L244"/>
    <mergeCell ref="M244:M245"/>
    <mergeCell ref="D246:L246"/>
    <mergeCell ref="B247:C247"/>
    <mergeCell ref="D247:L247"/>
    <mergeCell ref="C100:M100"/>
    <mergeCell ref="C102:L102"/>
    <mergeCell ref="D103:L103"/>
    <mergeCell ref="M247:M248"/>
    <mergeCell ref="C237:M237"/>
    <mergeCell ref="C239:L239"/>
    <mergeCell ref="D240:L240"/>
    <mergeCell ref="B241:C241"/>
    <mergeCell ref="D241:L241"/>
    <mergeCell ref="M241:M242"/>
    <mergeCell ref="M135:M136"/>
    <mergeCell ref="B104:C104"/>
    <mergeCell ref="D104:L104"/>
    <mergeCell ref="M104:M105"/>
    <mergeCell ref="B141:C141"/>
    <mergeCell ref="D141:L141"/>
    <mergeCell ref="M141:M142"/>
    <mergeCell ref="C278:L278"/>
    <mergeCell ref="B280:M280"/>
    <mergeCell ref="B281:M281"/>
    <mergeCell ref="C267:L267"/>
    <mergeCell ref="B269:M269"/>
    <mergeCell ref="B270:M270"/>
    <mergeCell ref="B271:M271"/>
    <mergeCell ref="C273:L273"/>
    <mergeCell ref="C274:L274"/>
    <mergeCell ref="C275:L275"/>
    <mergeCell ref="C276:L276"/>
    <mergeCell ref="C277:L277"/>
    <mergeCell ref="B67:M67"/>
    <mergeCell ref="C68:L71"/>
    <mergeCell ref="M68:M69"/>
    <mergeCell ref="D137:L137"/>
    <mergeCell ref="B138:C138"/>
    <mergeCell ref="D138:L138"/>
    <mergeCell ref="M138:M139"/>
    <mergeCell ref="C77:M77"/>
    <mergeCell ref="C78:M78"/>
    <mergeCell ref="C80:L80"/>
    <mergeCell ref="D81:L81"/>
    <mergeCell ref="B82:C82"/>
    <mergeCell ref="D82:L82"/>
    <mergeCell ref="M82:M83"/>
    <mergeCell ref="D84:L84"/>
    <mergeCell ref="B85:C85"/>
    <mergeCell ref="D85:L85"/>
    <mergeCell ref="M85:M86"/>
    <mergeCell ref="D87:L87"/>
    <mergeCell ref="B88:C88"/>
    <mergeCell ref="D88:L88"/>
    <mergeCell ref="M88:M89"/>
    <mergeCell ref="B91:M91"/>
    <mergeCell ref="C92:L95"/>
    <mergeCell ref="D60:L60"/>
    <mergeCell ref="B61:C61"/>
    <mergeCell ref="D61:L61"/>
    <mergeCell ref="M61:M62"/>
    <mergeCell ref="D63:L63"/>
    <mergeCell ref="B64:C64"/>
    <mergeCell ref="D64:L64"/>
    <mergeCell ref="M64:M65"/>
    <mergeCell ref="D57:L57"/>
    <mergeCell ref="B58:C58"/>
    <mergeCell ref="D58:L58"/>
    <mergeCell ref="M58:M59"/>
    <mergeCell ref="C50:L50"/>
    <mergeCell ref="D51:L51"/>
    <mergeCell ref="B52:C52"/>
    <mergeCell ref="D52:L52"/>
    <mergeCell ref="M52:M53"/>
    <mergeCell ref="D54:L54"/>
    <mergeCell ref="B42:M45"/>
    <mergeCell ref="C47:M47"/>
    <mergeCell ref="C48:M48"/>
    <mergeCell ref="B28:G28"/>
    <mergeCell ref="K28:M28"/>
    <mergeCell ref="B29:G29"/>
    <mergeCell ref="B32:M32"/>
    <mergeCell ref="B55:C55"/>
    <mergeCell ref="D55:L55"/>
    <mergeCell ref="M55:M56"/>
    <mergeCell ref="K2:M2"/>
    <mergeCell ref="F3:G3"/>
    <mergeCell ref="B4:D4"/>
    <mergeCell ref="E4:H4"/>
    <mergeCell ref="K4:M4"/>
    <mergeCell ref="B5:D5"/>
    <mergeCell ref="E5:I5"/>
    <mergeCell ref="K5:M5"/>
    <mergeCell ref="C33:L36"/>
    <mergeCell ref="M33:M34"/>
    <mergeCell ref="E24:E26"/>
    <mergeCell ref="F24:L26"/>
    <mergeCell ref="E9:I9"/>
    <mergeCell ref="K9:M9"/>
    <mergeCell ref="B12:M12"/>
    <mergeCell ref="B13:M13"/>
    <mergeCell ref="B14:M14"/>
    <mergeCell ref="B16:M16"/>
    <mergeCell ref="B6:D6"/>
    <mergeCell ref="E6:I6"/>
    <mergeCell ref="K6:M6"/>
    <mergeCell ref="E7:I7"/>
    <mergeCell ref="K7:M7"/>
    <mergeCell ref="E8:I8"/>
    <mergeCell ref="K8:M8"/>
    <mergeCell ref="M24:M26"/>
    <mergeCell ref="C17:M17"/>
    <mergeCell ref="C18:M18"/>
    <mergeCell ref="C19:M19"/>
    <mergeCell ref="C20:M20"/>
    <mergeCell ref="C21:M21"/>
    <mergeCell ref="B22:M22"/>
  </mergeCells>
  <dataValidations count="5">
    <dataValidation allowBlank="1" showInputMessage="1" showErrorMessage="1" prompt="_x000a_" sqref="C73:M73" xr:uid="{FBD1870A-2A5B-4129-94A7-529EF8D1B008}"/>
    <dataValidation type="list" allowBlank="1" showInputMessage="1" showErrorMessage="1" error="Rating must be 1 through 5 or N/A if not applicable" prompt="Rating must be 1 through 5" sqref="M51 M63 M60 M57 M54 M240 M243 M246 M249 M81 M87 M84 M103 M106 M109 M162 M177 M174 M165 M168 M171 M193 M196 M199 M202 M146 M125 M143 M140 M128 M131 M134 M218 M221 M224 M137" xr:uid="{53246088-E770-4FAB-BD44-19970534F70B}">
      <formula1>$P$3:$P$11</formula1>
    </dataValidation>
    <dataValidation allowBlank="1" showInputMessage="1" showErrorMessage="1" prompt="Enter reviewer comments" sqref="C254:L257 C33:L36 C114:L117 C182:L185 C207:L210 C151:L154 C229:L232" xr:uid="{777709F7-1728-4869-9CE0-F0D1E1A095F8}"/>
    <dataValidation allowBlank="1" showInputMessage="1" showErrorMessage="1" prompt="Enter reviewer comments " sqref="C68:L71 D64 D52 D55 D58 D61 D241 D244 D247 D250 C92:L95 D82 D85 D88 D104 D107 D110 D175 D163 D166 D169 D172 D178 D194 D197 D200 D203 D141 D126 D129 D132 D135 D144 D147 D219 D222 D225 D138" xr:uid="{9F95112D-EA1F-432E-A486-11BD0376643D}"/>
    <dataValidation allowBlank="1" showInputMessage="1" showErrorMessage="1" prompt="Enter reviewer comments concerning scheduling activities" sqref="B259 L260" xr:uid="{C7C6CC91-B6E8-4049-9EB1-366DB4C88D1E}"/>
  </dataValidations>
  <hyperlinks>
    <hyperlink ref="B13" r:id="rId1" xr:uid="{3575939B-B990-4BA0-ABE8-7F887470F096}"/>
  </hyperlinks>
  <printOptions horizontalCentered="1"/>
  <pageMargins left="0.5" right="0.5" top="0.75" bottom="0.75" header="0.17" footer="0"/>
  <pageSetup scale="60" orientation="portrait" r:id="rId2"/>
  <headerFooter alignWithMargins="0">
    <oddHeader>&amp;CSTATE OF FLORIDA DEPARTMENT OF TRANSPORTATION
&amp;"Arial,Bold"&amp;14CONSULTANT &amp;KC00000POST-DESIGN CONSTRUCTABILITY&amp;K000000 EVALUATION GUIDELINES WORKSHEET&amp;RRev. 1/29/2025</oddHeader>
    <oddFooter>&amp;CPage &amp;P of &amp;N</oddFooter>
  </headerFooter>
  <rowBreaks count="6" manualBreakCount="6">
    <brk id="39" max="13" man="1"/>
    <brk id="74" max="13" man="1"/>
    <brk id="119" max="13" man="1"/>
    <brk id="156" max="13" man="1"/>
    <brk id="212" max="13" man="1"/>
    <brk id="23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PDS Management Evaluation</vt:lpstr>
      <vt:lpstr>PDS ConstructabilityEvaluation</vt:lpstr>
      <vt:lpstr>'PDS ConstructabilityEvaluation'!Print_Area</vt:lpstr>
      <vt:lpstr>'PDS Management Evaluation'!Print_Area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KN854SB</dc:creator>
  <cp:lastModifiedBy>Pennington, Mike</cp:lastModifiedBy>
  <cp:lastPrinted>2025-01-29T17:55:55Z</cp:lastPrinted>
  <dcterms:created xsi:type="dcterms:W3CDTF">2002-09-17T17:21:47Z</dcterms:created>
  <dcterms:modified xsi:type="dcterms:W3CDTF">2025-02-25T13:52:58Z</dcterms:modified>
</cp:coreProperties>
</file>