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wworking\east01\d1556933\"/>
    </mc:Choice>
  </mc:AlternateContent>
  <xr:revisionPtr revIDLastSave="0" documentId="13_ncr:1_{1169B60C-9363-4A27-9CEE-A118781611AA}" xr6:coauthVersionLast="45" xr6:coauthVersionMax="45" xr10:uidLastSave="{00000000-0000-0000-0000-000000000000}"/>
  <bookViews>
    <workbookView xWindow="-28920" yWindow="-120" windowWidth="29040" windowHeight="15840" xr2:uid="{6DA9063E-8CF1-4160-ACA5-7DD97445D648}"/>
  </bookViews>
  <sheets>
    <sheet name="Crash 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3" l="1"/>
  <c r="R19" i="3" l="1"/>
  <c r="K19" i="3"/>
  <c r="E19" i="3"/>
  <c r="R18" i="3"/>
  <c r="O18" i="3"/>
  <c r="K18" i="3"/>
  <c r="E18" i="3"/>
  <c r="O19" i="3"/>
  <c r="H10" i="3"/>
  <c r="H18" i="3" s="1"/>
  <c r="D10" i="3"/>
  <c r="D18" i="3" s="1"/>
  <c r="P8" i="3"/>
  <c r="R20" i="3" s="1"/>
  <c r="O8" i="3"/>
  <c r="I8" i="3"/>
  <c r="H8" i="3"/>
  <c r="E8" i="3"/>
  <c r="E20" i="3" s="1"/>
  <c r="D8" i="3"/>
  <c r="F8" i="3" s="1"/>
  <c r="Q7" i="3"/>
  <c r="J7" i="3"/>
  <c r="F7" i="3"/>
  <c r="Q6" i="3"/>
  <c r="J6" i="3"/>
  <c r="F6" i="3"/>
  <c r="S18" i="3" l="1"/>
  <c r="T18" i="3" s="1"/>
  <c r="P18" i="3"/>
  <c r="Q18" i="3" s="1"/>
  <c r="H19" i="3"/>
  <c r="K6" i="3"/>
  <c r="L6" i="3" s="1"/>
  <c r="O20" i="3"/>
  <c r="K7" i="3"/>
  <c r="L7" i="3" s="1"/>
  <c r="J8" i="3"/>
  <c r="K8" i="3" s="1"/>
  <c r="L8" i="3" s="1"/>
  <c r="L19" i="3"/>
  <c r="M19" i="3" s="1"/>
  <c r="S19" i="3"/>
  <c r="T19" i="3" s="1"/>
  <c r="R7" i="3"/>
  <c r="S7" i="3" s="1"/>
  <c r="L18" i="3"/>
  <c r="M18" i="3" s="1"/>
  <c r="S20" i="3"/>
  <c r="T20" i="3" s="1"/>
  <c r="D20" i="3"/>
  <c r="R6" i="3"/>
  <c r="S6" i="3" s="1"/>
  <c r="I18" i="3"/>
  <c r="J18" i="3" s="1"/>
  <c r="H20" i="3"/>
  <c r="K20" i="3"/>
  <c r="L20" i="3" s="1"/>
  <c r="M20" i="3" s="1"/>
  <c r="Q8" i="3"/>
  <c r="R8" i="3" s="1"/>
  <c r="S8" i="3" s="1"/>
  <c r="D19" i="3"/>
  <c r="I19" i="3" s="1"/>
  <c r="J19" i="3" s="1"/>
  <c r="P20" i="3" l="1"/>
  <c r="Q20" i="3" s="1"/>
  <c r="I20" i="3"/>
  <c r="J20" i="3" s="1"/>
  <c r="P19" i="3"/>
  <c r="Q19" i="3" s="1"/>
</calcChain>
</file>

<file path=xl/sharedStrings.xml><?xml version="1.0" encoding="utf-8"?>
<sst xmlns="http://schemas.openxmlformats.org/spreadsheetml/2006/main" count="51" uniqueCount="26">
  <si>
    <t>Years</t>
  </si>
  <si>
    <t>Predicted Crashes</t>
  </si>
  <si>
    <t>Fatal and Injury</t>
  </si>
  <si>
    <t>Property Damage Only</t>
  </si>
  <si>
    <t>Total</t>
  </si>
  <si>
    <t>Change from No-Build</t>
  </si>
  <si>
    <t>Intersection Crashes</t>
  </si>
  <si>
    <t>Segment Crashes</t>
  </si>
  <si>
    <t>Predicted Crash Rates</t>
  </si>
  <si>
    <t>Total Crash Rates</t>
  </si>
  <si>
    <t>Crash Summary</t>
  </si>
  <si>
    <t>Crash Rate Summary</t>
  </si>
  <si>
    <t>% Change from No-Build</t>
  </si>
  <si>
    <t>Length (miles)</t>
  </si>
  <si>
    <t>Segment or Approach Volumes (AADT)</t>
  </si>
  <si>
    <t>NA</t>
  </si>
  <si>
    <t>No-Build (5T)</t>
  </si>
  <si>
    <t>No-Build with Center Turn Lane (5T)</t>
  </si>
  <si>
    <t>Segment Crash Rates (per MVM)</t>
  </si>
  <si>
    <t>MEV = Million entering vehicles</t>
  </si>
  <si>
    <t>MVM = Million vehicle miles</t>
  </si>
  <si>
    <t>Intersection Crash Rates (per MEV)</t>
  </si>
  <si>
    <t>Build with Raised Median (4D)</t>
  </si>
  <si>
    <t>Build with Raised Median (4D) + Higher Volume</t>
  </si>
  <si>
    <t>Intersection Change from No-Build</t>
  </si>
  <si>
    <t>Segment Change from No-Build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</si>
</sst>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3CFE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 style="dotted">
        <color indexed="64"/>
      </bottom>
      <diagonal/>
    </border>
    <border>
      <left/>
      <right style="medium">
        <color rgb="FFC00000"/>
      </right>
      <top style="medium">
        <color rgb="FFC00000"/>
      </top>
      <bottom style="dotted">
        <color indexed="64"/>
      </bottom>
      <diagonal/>
    </border>
    <border>
      <left style="medium">
        <color rgb="FFC00000"/>
      </left>
      <right/>
      <top style="dotted">
        <color indexed="64"/>
      </top>
      <bottom style="medium">
        <color rgb="FFC00000"/>
      </bottom>
      <diagonal/>
    </border>
    <border>
      <left/>
      <right style="medium">
        <color rgb="FFC00000"/>
      </right>
      <top style="dotted">
        <color indexed="64"/>
      </top>
      <bottom style="medium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3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9" fontId="0" fillId="0" borderId="3" xfId="1" applyFont="1" applyFill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center" wrapText="1"/>
    </xf>
    <xf numFmtId="2" fontId="0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2" fontId="0" fillId="0" borderId="3" xfId="1" applyNumberFormat="1" applyFont="1" applyFill="1" applyBorder="1" applyAlignment="1">
      <alignment horizontal="center" vertical="center"/>
    </xf>
    <xf numFmtId="2" fontId="0" fillId="0" borderId="4" xfId="1" applyNumberFormat="1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wrapText="1"/>
    </xf>
    <xf numFmtId="9" fontId="0" fillId="0" borderId="0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9" fontId="0" fillId="0" borderId="12" xfId="1" applyFont="1" applyFill="1" applyBorder="1" applyAlignment="1">
      <alignment horizontal="center" vertical="center"/>
    </xf>
    <xf numFmtId="9" fontId="3" fillId="0" borderId="13" xfId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wrapText="1"/>
    </xf>
    <xf numFmtId="164" fontId="2" fillId="6" borderId="6" xfId="0" applyNumberFormat="1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/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textRotation="90" wrapText="1"/>
    </xf>
    <xf numFmtId="0" fontId="3" fillId="0" borderId="0" xfId="0" applyFont="1" applyFill="1" applyBorder="1" applyAlignment="1">
      <alignment horizontal="right" vertical="center" textRotation="90" wrapText="1"/>
    </xf>
    <xf numFmtId="0" fontId="3" fillId="0" borderId="1" xfId="0" applyFont="1" applyFill="1" applyBorder="1" applyAlignment="1">
      <alignment horizontal="right" vertical="center" textRotation="90" wrapText="1"/>
    </xf>
  </cellXfs>
  <cellStyles count="2">
    <cellStyle name="Normal" xfId="0" builtinId="0"/>
    <cellStyle name="Percent" xfId="1" builtinId="5"/>
  </cellStyles>
  <dxfs count="10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D9"/>
      <color rgb="FFFDFED2"/>
      <color rgb="FFC3CFEB"/>
      <color rgb="FFA0A9D6"/>
      <color rgb="FF91C46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F08E-B4D6-4E20-AEF1-CFF98022E038}">
  <dimension ref="B1:V25"/>
  <sheetViews>
    <sheetView showGridLines="0" tabSelected="1" workbookViewId="0">
      <selection activeCell="C30" sqref="C30"/>
    </sheetView>
  </sheetViews>
  <sheetFormatPr defaultRowHeight="15" x14ac:dyDescent="0.25"/>
  <cols>
    <col min="1" max="1" width="6.28515625" style="4" customWidth="1"/>
    <col min="2" max="2" width="8.85546875" style="19" customWidth="1"/>
    <col min="3" max="3" width="29.140625" style="4" customWidth="1"/>
    <col min="4" max="4" width="13.140625" style="4" customWidth="1"/>
    <col min="5" max="6" width="11.7109375" style="4" customWidth="1"/>
    <col min="7" max="7" width="2" style="4" customWidth="1"/>
    <col min="8" max="11" width="13.140625" style="4" customWidth="1"/>
    <col min="12" max="12" width="13.85546875" style="4" customWidth="1"/>
    <col min="13" max="13" width="13.42578125" style="4" customWidth="1"/>
    <col min="14" max="14" width="2.140625" style="4" customWidth="1"/>
    <col min="15" max="15" width="13.28515625" style="4" customWidth="1"/>
    <col min="16" max="17" width="12.5703125" style="4" customWidth="1"/>
    <col min="18" max="18" width="13.28515625" style="4" customWidth="1"/>
    <col min="19" max="19" width="16.140625" style="4" customWidth="1"/>
    <col min="20" max="20" width="14.140625" style="4" customWidth="1"/>
    <col min="21" max="22" width="6.28515625" style="4" customWidth="1"/>
    <col min="23" max="23" width="4.7109375" style="4" customWidth="1"/>
    <col min="24" max="24" width="9.7109375" style="4" customWidth="1"/>
    <col min="25" max="16384" width="9.140625" style="4"/>
  </cols>
  <sheetData>
    <row r="1" spans="2:22" x14ac:dyDescent="0.25">
      <c r="B1" s="1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ht="23.25" x14ac:dyDescent="0.35">
      <c r="B2" s="18"/>
      <c r="C2" s="3"/>
      <c r="D2" s="65" t="s">
        <v>10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3"/>
      <c r="U2" s="3"/>
      <c r="V2" s="3"/>
    </row>
    <row r="3" spans="2:22" x14ac:dyDescent="0.25">
      <c r="B3" s="4"/>
      <c r="C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ht="23.25" customHeight="1" x14ac:dyDescent="0.25">
      <c r="B4" s="18"/>
      <c r="C4" s="6"/>
      <c r="D4" s="66" t="s">
        <v>17</v>
      </c>
      <c r="E4" s="66"/>
      <c r="F4" s="66"/>
      <c r="G4" s="2"/>
      <c r="H4" s="67" t="s">
        <v>22</v>
      </c>
      <c r="I4" s="67"/>
      <c r="J4" s="67"/>
      <c r="K4" s="67"/>
      <c r="L4" s="67"/>
      <c r="M4" s="45"/>
      <c r="N4" s="38"/>
      <c r="O4" s="68" t="s">
        <v>23</v>
      </c>
      <c r="P4" s="68"/>
      <c r="Q4" s="68"/>
      <c r="R4" s="68"/>
      <c r="S4" s="68"/>
      <c r="T4" s="7"/>
      <c r="U4" s="7"/>
      <c r="V4" s="7"/>
    </row>
    <row r="5" spans="2:22" ht="30.75" thickBot="1" x14ac:dyDescent="0.3">
      <c r="B5" s="18"/>
      <c r="C5" s="6"/>
      <c r="D5" s="32" t="s">
        <v>6</v>
      </c>
      <c r="E5" s="32" t="s">
        <v>7</v>
      </c>
      <c r="F5" s="32" t="s">
        <v>4</v>
      </c>
      <c r="G5" s="5"/>
      <c r="H5" s="28" t="s">
        <v>6</v>
      </c>
      <c r="I5" s="28" t="s">
        <v>7</v>
      </c>
      <c r="J5" s="28" t="s">
        <v>4</v>
      </c>
      <c r="K5" s="29" t="s">
        <v>5</v>
      </c>
      <c r="L5" s="29" t="s">
        <v>12</v>
      </c>
      <c r="M5" s="45"/>
      <c r="N5" s="3"/>
      <c r="O5" s="30" t="s">
        <v>6</v>
      </c>
      <c r="P5" s="30" t="s">
        <v>7</v>
      </c>
      <c r="Q5" s="30" t="s">
        <v>4</v>
      </c>
      <c r="R5" s="31" t="s">
        <v>5</v>
      </c>
      <c r="S5" s="31" t="s">
        <v>12</v>
      </c>
      <c r="T5" s="7"/>
      <c r="U5" s="7"/>
      <c r="V5" s="7"/>
    </row>
    <row r="6" spans="2:22" ht="18.75" customHeight="1" x14ac:dyDescent="0.25">
      <c r="B6" s="69" t="s">
        <v>1</v>
      </c>
      <c r="C6" s="10" t="s">
        <v>2</v>
      </c>
      <c r="D6" s="55"/>
      <c r="E6" s="56"/>
      <c r="F6" s="22">
        <f>D6+E6</f>
        <v>0</v>
      </c>
      <c r="G6" s="9"/>
      <c r="H6" s="55"/>
      <c r="I6" s="56"/>
      <c r="J6" s="22">
        <f>H6+I6</f>
        <v>0</v>
      </c>
      <c r="K6" s="22">
        <f>J6-$F6</f>
        <v>0</v>
      </c>
      <c r="L6" s="13" t="e">
        <f>K6/$F6</f>
        <v>#DIV/0!</v>
      </c>
      <c r="M6" s="45"/>
      <c r="N6" s="8"/>
      <c r="O6" s="55"/>
      <c r="P6" s="56"/>
      <c r="Q6" s="22">
        <f>O6+P6</f>
        <v>0</v>
      </c>
      <c r="R6" s="22">
        <f t="shared" ref="R6:R8" si="0">Q6-$F6</f>
        <v>0</v>
      </c>
      <c r="S6" s="13" t="e">
        <f t="shared" ref="S6:S8" si="1">R6/$F6</f>
        <v>#DIV/0!</v>
      </c>
      <c r="T6" s="3"/>
      <c r="U6" s="3"/>
      <c r="V6" s="3"/>
    </row>
    <row r="7" spans="2:22" ht="18.75" customHeight="1" thickBot="1" x14ac:dyDescent="0.3">
      <c r="B7" s="70"/>
      <c r="C7" s="11" t="s">
        <v>3</v>
      </c>
      <c r="D7" s="57"/>
      <c r="E7" s="58"/>
      <c r="F7" s="43">
        <f t="shared" ref="F7:F8" si="2">D7+E7</f>
        <v>0</v>
      </c>
      <c r="G7" s="9"/>
      <c r="H7" s="57"/>
      <c r="I7" s="58"/>
      <c r="J7" s="43">
        <f t="shared" ref="J7:J8" si="3">H7+I7</f>
        <v>0</v>
      </c>
      <c r="K7" s="43">
        <f t="shared" ref="K7:K8" si="4">J7-$F7</f>
        <v>0</v>
      </c>
      <c r="L7" s="14" t="e">
        <f t="shared" ref="L7:L8" si="5">K7/$F7</f>
        <v>#DIV/0!</v>
      </c>
      <c r="M7" s="45"/>
      <c r="N7" s="8"/>
      <c r="O7" s="57"/>
      <c r="P7" s="58"/>
      <c r="Q7" s="43">
        <f t="shared" ref="Q7:Q8" si="6">O7+P7</f>
        <v>0</v>
      </c>
      <c r="R7" s="43">
        <f t="shared" si="0"/>
        <v>0</v>
      </c>
      <c r="S7" s="14" t="e">
        <f t="shared" si="1"/>
        <v>#DIV/0!</v>
      </c>
      <c r="T7" s="3"/>
      <c r="U7" s="3"/>
      <c r="V7" s="3"/>
    </row>
    <row r="8" spans="2:22" ht="18.75" customHeight="1" x14ac:dyDescent="0.25">
      <c r="B8" s="71"/>
      <c r="C8" s="12" t="s">
        <v>4</v>
      </c>
      <c r="D8" s="41">
        <f>D6+D7</f>
        <v>0</v>
      </c>
      <c r="E8" s="41">
        <f t="shared" ref="E8" si="7">E6+E7</f>
        <v>0</v>
      </c>
      <c r="F8" s="42">
        <f t="shared" si="2"/>
        <v>0</v>
      </c>
      <c r="G8" s="1"/>
      <c r="H8" s="42">
        <f>H6+H7</f>
        <v>0</v>
      </c>
      <c r="I8" s="42">
        <f t="shared" ref="I8" si="8">I6+I7</f>
        <v>0</v>
      </c>
      <c r="J8" s="42">
        <f t="shared" si="3"/>
        <v>0</v>
      </c>
      <c r="K8" s="15">
        <f t="shared" si="4"/>
        <v>0</v>
      </c>
      <c r="L8" s="16" t="e">
        <f t="shared" si="5"/>
        <v>#DIV/0!</v>
      </c>
      <c r="M8" s="46"/>
      <c r="N8" s="17"/>
      <c r="O8" s="42">
        <f>O6+O7</f>
        <v>0</v>
      </c>
      <c r="P8" s="42">
        <f t="shared" ref="P8" si="9">P6+P7</f>
        <v>0</v>
      </c>
      <c r="Q8" s="42">
        <f t="shared" si="6"/>
        <v>0</v>
      </c>
      <c r="R8" s="42">
        <f t="shared" si="0"/>
        <v>0</v>
      </c>
      <c r="S8" s="16" t="e">
        <f t="shared" si="1"/>
        <v>#DIV/0!</v>
      </c>
      <c r="T8" s="3"/>
      <c r="U8" s="3"/>
      <c r="V8" s="3"/>
    </row>
    <row r="9" spans="2:22" x14ac:dyDescent="0.25">
      <c r="B9" s="18"/>
      <c r="C9" s="3"/>
      <c r="D9" s="3"/>
      <c r="E9" s="3"/>
      <c r="F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x14ac:dyDescent="0.25">
      <c r="B10" s="64" t="s">
        <v>14</v>
      </c>
      <c r="C10" s="64"/>
      <c r="D10" s="59">
        <f>(3900+12000*2)+(4500*2+12000*2)</f>
        <v>60900</v>
      </c>
      <c r="E10" s="59">
        <v>24000</v>
      </c>
      <c r="F10" s="60"/>
      <c r="G10" s="61"/>
      <c r="H10" s="59">
        <f>(3900+12000*2)+(4500*2+12000*2)</f>
        <v>60900</v>
      </c>
      <c r="I10" s="59">
        <v>24000</v>
      </c>
      <c r="J10" s="60"/>
      <c r="K10" s="60"/>
      <c r="L10" s="60"/>
      <c r="M10" s="60"/>
      <c r="N10" s="60"/>
      <c r="O10" s="59">
        <f>(3900+15000*2)+(4500*2+15000*2)</f>
        <v>72900</v>
      </c>
      <c r="P10" s="59">
        <v>30000</v>
      </c>
      <c r="Q10" s="3"/>
      <c r="R10" s="3"/>
      <c r="S10" s="3"/>
      <c r="T10" s="3"/>
      <c r="U10" s="3"/>
      <c r="V10" s="3"/>
    </row>
    <row r="11" spans="2:22" x14ac:dyDescent="0.25">
      <c r="B11" s="62"/>
      <c r="C11" s="62" t="s">
        <v>13</v>
      </c>
      <c r="D11" s="59" t="s">
        <v>15</v>
      </c>
      <c r="E11" s="63">
        <v>3.2</v>
      </c>
      <c r="F11" s="60"/>
      <c r="G11" s="61"/>
      <c r="H11" s="59" t="s">
        <v>15</v>
      </c>
      <c r="I11" s="63">
        <v>3.2</v>
      </c>
      <c r="J11" s="60"/>
      <c r="K11" s="60"/>
      <c r="L11" s="60"/>
      <c r="M11" s="60"/>
      <c r="N11" s="60"/>
      <c r="O11" s="59" t="s">
        <v>15</v>
      </c>
      <c r="P11" s="63">
        <v>3.2</v>
      </c>
      <c r="Q11" s="3"/>
      <c r="R11" s="3"/>
      <c r="S11" s="3"/>
      <c r="T11" s="3"/>
      <c r="U11" s="3"/>
      <c r="V11" s="3"/>
    </row>
    <row r="12" spans="2:22" x14ac:dyDescent="0.25">
      <c r="B12" s="62"/>
      <c r="C12" s="62" t="s">
        <v>0</v>
      </c>
      <c r="D12" s="63">
        <v>1</v>
      </c>
      <c r="E12" s="63">
        <v>1</v>
      </c>
      <c r="F12" s="60"/>
      <c r="G12" s="61"/>
      <c r="H12" s="63">
        <v>1</v>
      </c>
      <c r="I12" s="63">
        <v>1</v>
      </c>
      <c r="J12" s="60"/>
      <c r="K12" s="60"/>
      <c r="L12" s="60"/>
      <c r="M12" s="60"/>
      <c r="N12" s="60"/>
      <c r="O12" s="63">
        <v>1</v>
      </c>
      <c r="P12" s="63">
        <v>1</v>
      </c>
      <c r="Q12" s="3"/>
      <c r="R12" s="3"/>
      <c r="S12" s="3"/>
      <c r="T12" s="3"/>
      <c r="U12" s="3"/>
      <c r="V12" s="3"/>
    </row>
    <row r="13" spans="2:22" x14ac:dyDescent="0.25">
      <c r="B13" s="20"/>
      <c r="C13" s="20"/>
      <c r="D13" s="3"/>
      <c r="E13" s="6"/>
      <c r="F13" s="3"/>
      <c r="H13" s="3"/>
      <c r="I13" s="6"/>
      <c r="J13" s="3"/>
      <c r="K13" s="3"/>
      <c r="L13" s="3"/>
      <c r="M13" s="3"/>
      <c r="N13" s="3"/>
      <c r="O13" s="3"/>
      <c r="P13" s="6"/>
      <c r="Q13" s="3"/>
      <c r="R13" s="3"/>
      <c r="S13" s="3"/>
      <c r="T13" s="3"/>
      <c r="U13" s="3"/>
      <c r="V13" s="3"/>
    </row>
    <row r="14" spans="2:22" ht="23.25" x14ac:dyDescent="0.35">
      <c r="B14" s="18"/>
      <c r="C14" s="3"/>
      <c r="D14" s="65" t="s">
        <v>11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3"/>
      <c r="V14" s="3"/>
    </row>
    <row r="15" spans="2:22" x14ac:dyDescent="0.25">
      <c r="B15" s="20"/>
      <c r="C15" s="20"/>
      <c r="D15" s="3"/>
      <c r="E15" s="3"/>
      <c r="F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2:22" s="40" customFormat="1" ht="25.5" customHeight="1" x14ac:dyDescent="0.25">
      <c r="B16" s="20"/>
      <c r="C16" s="20"/>
      <c r="D16" s="66" t="s">
        <v>16</v>
      </c>
      <c r="E16" s="66"/>
      <c r="F16" s="38"/>
      <c r="G16" s="2"/>
      <c r="H16" s="67" t="s">
        <v>22</v>
      </c>
      <c r="I16" s="67"/>
      <c r="J16" s="67"/>
      <c r="K16" s="67"/>
      <c r="L16" s="67"/>
      <c r="M16" s="67"/>
      <c r="N16" s="38"/>
      <c r="O16" s="68" t="s">
        <v>23</v>
      </c>
      <c r="P16" s="68"/>
      <c r="Q16" s="68"/>
      <c r="R16" s="68"/>
      <c r="S16" s="68"/>
      <c r="T16" s="68"/>
      <c r="U16" s="38"/>
      <c r="V16" s="38"/>
    </row>
    <row r="17" spans="2:22" ht="45" x14ac:dyDescent="0.25">
      <c r="B17" s="18"/>
      <c r="C17" s="3"/>
      <c r="D17" s="50" t="s">
        <v>21</v>
      </c>
      <c r="E17" s="32" t="s">
        <v>18</v>
      </c>
      <c r="F17" s="3"/>
      <c r="G17" s="5"/>
      <c r="H17" s="28" t="s">
        <v>21</v>
      </c>
      <c r="I17" s="28" t="s">
        <v>24</v>
      </c>
      <c r="J17" s="44" t="s">
        <v>12</v>
      </c>
      <c r="K17" s="28" t="s">
        <v>18</v>
      </c>
      <c r="L17" s="29" t="s">
        <v>25</v>
      </c>
      <c r="M17" s="29" t="s">
        <v>12</v>
      </c>
      <c r="N17" s="3"/>
      <c r="O17" s="30" t="s">
        <v>21</v>
      </c>
      <c r="P17" s="30" t="s">
        <v>9</v>
      </c>
      <c r="Q17" s="54" t="s">
        <v>12</v>
      </c>
      <c r="R17" s="30" t="s">
        <v>18</v>
      </c>
      <c r="S17" s="31" t="s">
        <v>5</v>
      </c>
      <c r="T17" s="31" t="s">
        <v>12</v>
      </c>
      <c r="U17" s="3"/>
      <c r="V17" s="3"/>
    </row>
    <row r="18" spans="2:22" ht="18.75" customHeight="1" x14ac:dyDescent="0.25">
      <c r="B18" s="69" t="s">
        <v>8</v>
      </c>
      <c r="C18" s="10" t="s">
        <v>2</v>
      </c>
      <c r="D18" s="51">
        <f>(D6*1000000)/(D$10*D$12*365)</f>
        <v>0</v>
      </c>
      <c r="E18" s="23">
        <f>(E6*1000000)/(E$10*E$11*E$12*365)</f>
        <v>0</v>
      </c>
      <c r="F18" s="3"/>
      <c r="G18" s="24"/>
      <c r="H18" s="23">
        <f>(H6*1000000)/(H$10*H$12*365)</f>
        <v>0</v>
      </c>
      <c r="I18" s="21">
        <f>H18-$D18</f>
        <v>0</v>
      </c>
      <c r="J18" s="47" t="e">
        <f>I18/$D18</f>
        <v>#DIV/0!</v>
      </c>
      <c r="K18" s="23">
        <f>(I6*1000000)/(I$10*I$11*I$12*365)</f>
        <v>0</v>
      </c>
      <c r="L18" s="35">
        <f>K18-$E18</f>
        <v>0</v>
      </c>
      <c r="M18" s="13" t="e">
        <f>L18/$E18</f>
        <v>#DIV/0!</v>
      </c>
      <c r="N18" s="25"/>
      <c r="O18" s="23">
        <f>(O6*1000000)/(O$10*O$12*365)</f>
        <v>0</v>
      </c>
      <c r="P18" s="21">
        <f>O18-$D18</f>
        <v>0</v>
      </c>
      <c r="Q18" s="47" t="e">
        <f>P18/$D18</f>
        <v>#DIV/0!</v>
      </c>
      <c r="R18" s="23">
        <f>(P6*1000000)/(P$10*P$11*P$12*365)</f>
        <v>0</v>
      </c>
      <c r="S18" s="35">
        <f>R18-$E18</f>
        <v>0</v>
      </c>
      <c r="T18" s="13" t="e">
        <f>S18/$E18</f>
        <v>#DIV/0!</v>
      </c>
      <c r="U18" s="3"/>
      <c r="V18" s="3"/>
    </row>
    <row r="19" spans="2:22" ht="18.75" customHeight="1" x14ac:dyDescent="0.25">
      <c r="B19" s="70"/>
      <c r="C19" s="11" t="s">
        <v>3</v>
      </c>
      <c r="D19" s="52">
        <f t="shared" ref="D19:D20" si="10">(D7*1000000)/(D$10*D$12*365)</f>
        <v>0</v>
      </c>
      <c r="E19" s="26">
        <f>(E7*1000000)/(E$10*E$11*E$12*365)</f>
        <v>0</v>
      </c>
      <c r="F19" s="3"/>
      <c r="G19" s="24"/>
      <c r="H19" s="26">
        <f t="shared" ref="H19:H20" si="11">(H7*1000000)/(H$10*H$12*365)</f>
        <v>0</v>
      </c>
      <c r="I19" s="34">
        <f>H19-$D19</f>
        <v>0</v>
      </c>
      <c r="J19" s="48" t="e">
        <f t="shared" ref="J19:J20" si="12">I19/$D19</f>
        <v>#DIV/0!</v>
      </c>
      <c r="K19" s="26">
        <f>(I7*1000000)/(I$10*I$11*I$12*365)</f>
        <v>0</v>
      </c>
      <c r="L19" s="36">
        <f>K19-$E19</f>
        <v>0</v>
      </c>
      <c r="M19" s="14" t="e">
        <f>L19/$E19</f>
        <v>#DIV/0!</v>
      </c>
      <c r="N19" s="25"/>
      <c r="O19" s="26">
        <f t="shared" ref="O19:O20" si="13">(O7*1000000)/(O$10*O$12*365)</f>
        <v>0</v>
      </c>
      <c r="P19" s="34">
        <f>O19-$D19</f>
        <v>0</v>
      </c>
      <c r="Q19" s="48" t="e">
        <f t="shared" ref="Q19:Q20" si="14">P19/$D19</f>
        <v>#DIV/0!</v>
      </c>
      <c r="R19" s="26">
        <f>(P7*1000000)/(P$10*P$11*P$12*365)</f>
        <v>0</v>
      </c>
      <c r="S19" s="36">
        <f>R19-$E19</f>
        <v>0</v>
      </c>
      <c r="T19" s="14" t="e">
        <f>S19/$E19</f>
        <v>#DIV/0!</v>
      </c>
      <c r="V19" s="3"/>
    </row>
    <row r="20" spans="2:22" ht="18.75" customHeight="1" x14ac:dyDescent="0.25">
      <c r="B20" s="71"/>
      <c r="C20" s="12" t="s">
        <v>4</v>
      </c>
      <c r="D20" s="53">
        <f t="shared" si="10"/>
        <v>0</v>
      </c>
      <c r="E20" s="27">
        <f>(E8*1000000)/(E$10*E$11*E$12*365)</f>
        <v>0</v>
      </c>
      <c r="F20" s="3"/>
      <c r="G20" s="1"/>
      <c r="H20" s="27">
        <f t="shared" si="11"/>
        <v>0</v>
      </c>
      <c r="I20" s="33">
        <f>H20-$D20</f>
        <v>0</v>
      </c>
      <c r="J20" s="49" t="e">
        <f t="shared" si="12"/>
        <v>#DIV/0!</v>
      </c>
      <c r="K20" s="27">
        <f>(I8*1000000)/(I$10*I$11*I$12*365)</f>
        <v>0</v>
      </c>
      <c r="L20" s="37">
        <f>K20-$E20</f>
        <v>0</v>
      </c>
      <c r="M20" s="16" t="e">
        <f>L20/$E20</f>
        <v>#DIV/0!</v>
      </c>
      <c r="N20" s="17"/>
      <c r="O20" s="27">
        <f t="shared" si="13"/>
        <v>0</v>
      </c>
      <c r="P20" s="33">
        <f>O20-$D20</f>
        <v>0</v>
      </c>
      <c r="Q20" s="49" t="e">
        <f t="shared" si="14"/>
        <v>#DIV/0!</v>
      </c>
      <c r="R20" s="27">
        <f>(P8*1000000)/(P$10*P$11*P$12*365)</f>
        <v>0</v>
      </c>
      <c r="S20" s="37">
        <f>R20-$E20</f>
        <v>0</v>
      </c>
      <c r="T20" s="16" t="e">
        <f>S20/$E20</f>
        <v>#DIV/0!</v>
      </c>
      <c r="V20" s="3"/>
    </row>
    <row r="21" spans="2:22" x14ac:dyDescent="0.25">
      <c r="B21" s="18"/>
      <c r="C21" s="3"/>
      <c r="D21" s="3"/>
      <c r="E21" s="3"/>
      <c r="F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V21" s="3"/>
    </row>
    <row r="22" spans="2:22" x14ac:dyDescent="0.25">
      <c r="B22" s="1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ht="17.25" customHeight="1" x14ac:dyDescent="0.25">
      <c r="C23" s="39" t="s">
        <v>19</v>
      </c>
      <c r="F23" s="3"/>
      <c r="S23" s="3"/>
    </row>
    <row r="24" spans="2:22" ht="17.25" customHeight="1" x14ac:dyDescent="0.25">
      <c r="C24" s="39" t="s">
        <v>20</v>
      </c>
      <c r="F24" s="3"/>
    </row>
    <row r="25" spans="2:22" x14ac:dyDescent="0.25">
      <c r="F25" s="3"/>
    </row>
  </sheetData>
  <mergeCells count="11">
    <mergeCell ref="D16:E16"/>
    <mergeCell ref="B18:B20"/>
    <mergeCell ref="H16:M16"/>
    <mergeCell ref="O16:T16"/>
    <mergeCell ref="B10:C10"/>
    <mergeCell ref="D14:T14"/>
    <mergeCell ref="D2:S2"/>
    <mergeCell ref="D4:F4"/>
    <mergeCell ref="H4:L4"/>
    <mergeCell ref="O4:S4"/>
    <mergeCell ref="B6:B8"/>
  </mergeCells>
  <conditionalFormatting sqref="K6:M8 I18:I20 S18:S20 P18:P20 L18:M20 M4:M5"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R6:S8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J18:J2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18:Q2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T18:T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Crash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Frazier, Robert</dc:creator>
  <cp:lastModifiedBy>Frazier, Robert</cp:lastModifiedBy>
  <dcterms:created xsi:type="dcterms:W3CDTF">2021-04-04T14:44:20Z</dcterms:created>
  <dcterms:modified xsi:type="dcterms:W3CDTF">2021-04-05T20:54:44Z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