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fldot-my.sharepoint.com/personal/andrew_devault_dot_state_fl_us/Documents/RR/"/>
    </mc:Choice>
  </mc:AlternateContent>
  <xr:revisionPtr revIDLastSave="377" documentId="8_{FB48AC81-518B-425B-B25C-CFFBD72AA20A}" xr6:coauthVersionLast="47" xr6:coauthVersionMax="47" xr10:uidLastSave="{F224CEDF-6D33-42FF-9FE6-829F6B9E7D98}"/>
  <bookViews>
    <workbookView xWindow="0" yWindow="0" windowWidth="19200" windowHeight="21000" tabRatio="454" xr2:uid="{31647767-847A-4C09-98EA-791138E89163}"/>
  </bookViews>
  <sheets>
    <sheet name="Notes" sheetId="12" r:id="rId1"/>
    <sheet name="Data" sheetId="1" r:id="rId2"/>
    <sheet name="A1.Inventory" sheetId="11" r:id="rId3"/>
    <sheet name="A2.Capacity" sheetId="2" r:id="rId4"/>
    <sheet name="A3.Responsibilities" sheetId="9" r:id="rId5"/>
    <sheet name="A4.Frequency" sheetId="6" r:id="rId6"/>
    <sheet name="A5.Scour" sheetId="4" r:id="rId7"/>
    <sheet name="A6.Personnel" sheetId="3" r:id="rId8"/>
    <sheet name="A7.Contacts" sheetId="8" r:id="rId9"/>
  </sheets>
  <definedNames>
    <definedName name="_xlnm._FilterDatabase" localSheetId="6" hidden="1">'A5.Scour'!$A$3:$C$77</definedName>
    <definedName name="_xlnm._FilterDatabase" localSheetId="1" hidden="1">Data!$A$1:$AF$60</definedName>
    <definedName name="_Toc145428995" localSheetId="1">Data!#REF!</definedName>
    <definedName name="_Toc145428998" localSheetId="7">'A6.Personnel'!#REF!</definedName>
    <definedName name="_Toc145428999" localSheetId="6">'A5.Scour'!#REF!</definedName>
    <definedName name="_xlnm.Print_Area" localSheetId="2">'A1.Inventory'!$A$1:$S$63</definedName>
    <definedName name="_xlnm.Print_Area" localSheetId="3">'A2.Capacity'!$A$1:$I$63</definedName>
    <definedName name="_xlnm.Print_Area" localSheetId="4">'A3.Responsibilities'!$A$1:$E$62</definedName>
    <definedName name="_xlnm.Print_Titles" localSheetId="2">'A1.Inventory'!$1:$4</definedName>
    <definedName name="_xlnm.Print_Titles" localSheetId="3">'A2.Capacity'!$1:$4</definedName>
    <definedName name="_xlnm.Print_Titles" localSheetId="4">'A3.Responsibilities'!$1:$3</definedName>
    <definedName name="_xlnm.Print_Titles" localSheetId="5">'A4.Frequency'!$1:$4</definedName>
    <definedName name="TableA1">Data!$A$1:$T$60</definedName>
    <definedName name="tableA2">'A4.Frequency'!$A$1:$I$63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B5" i="11"/>
  <c r="C5" i="11"/>
  <c r="D5" i="11"/>
  <c r="E5" i="11"/>
  <c r="F5" i="11"/>
  <c r="G5" i="11"/>
  <c r="H5" i="11"/>
  <c r="I5" i="11"/>
  <c r="J5" i="11"/>
  <c r="K5" i="11"/>
  <c r="L5" i="11"/>
  <c r="M5" i="11"/>
  <c r="N5" i="11"/>
  <c r="O5" i="11"/>
  <c r="P5" i="11"/>
  <c r="Q5" i="11"/>
  <c r="R5" i="11"/>
  <c r="S5" i="11"/>
  <c r="A6" i="11"/>
  <c r="B6" i="11"/>
  <c r="C6" i="11"/>
  <c r="D6" i="11"/>
  <c r="E6" i="11"/>
  <c r="F6" i="11"/>
  <c r="G6" i="11"/>
  <c r="H6" i="11"/>
  <c r="I6" i="11"/>
  <c r="J6" i="11"/>
  <c r="K6" i="11"/>
  <c r="L6" i="11"/>
  <c r="M6" i="11"/>
  <c r="N6" i="11"/>
  <c r="O6" i="11"/>
  <c r="P6" i="11"/>
  <c r="Q6" i="11"/>
  <c r="R6" i="11"/>
  <c r="S6" i="11"/>
  <c r="A7" i="11"/>
  <c r="B7" i="11"/>
  <c r="C7" i="11"/>
  <c r="D7" i="11"/>
  <c r="E7" i="11"/>
  <c r="F7" i="11"/>
  <c r="G7" i="11"/>
  <c r="H7" i="11"/>
  <c r="I7" i="11"/>
  <c r="J7" i="11"/>
  <c r="K7" i="11"/>
  <c r="L7" i="11"/>
  <c r="M7" i="11"/>
  <c r="N7" i="11"/>
  <c r="O7" i="11"/>
  <c r="P7" i="11"/>
  <c r="Q7" i="11"/>
  <c r="R7" i="11"/>
  <c r="S7" i="11"/>
  <c r="A8" i="11"/>
  <c r="B8" i="11"/>
  <c r="C8" i="11"/>
  <c r="D8" i="11"/>
  <c r="E8" i="11"/>
  <c r="F8" i="11"/>
  <c r="G8" i="11"/>
  <c r="H8" i="11"/>
  <c r="I8" i="11"/>
  <c r="J8" i="11"/>
  <c r="K8" i="11"/>
  <c r="L8" i="11"/>
  <c r="M8" i="11"/>
  <c r="N8" i="11"/>
  <c r="O8" i="11"/>
  <c r="P8" i="11"/>
  <c r="Q8" i="11"/>
  <c r="R8" i="11"/>
  <c r="S8" i="11"/>
  <c r="A9" i="11"/>
  <c r="B9" i="11"/>
  <c r="C9" i="11"/>
  <c r="D9" i="11"/>
  <c r="E9" i="11"/>
  <c r="F9" i="11"/>
  <c r="G9" i="11"/>
  <c r="H9" i="11"/>
  <c r="I9" i="11"/>
  <c r="J9" i="11"/>
  <c r="K9" i="11"/>
  <c r="L9" i="11"/>
  <c r="M9" i="11"/>
  <c r="N9" i="11"/>
  <c r="O9" i="11"/>
  <c r="P9" i="11"/>
  <c r="Q9" i="11"/>
  <c r="R9" i="11"/>
  <c r="S9" i="11"/>
  <c r="A10" i="11"/>
  <c r="B10" i="11"/>
  <c r="C10" i="11"/>
  <c r="D10" i="11"/>
  <c r="E10" i="11"/>
  <c r="F10" i="11"/>
  <c r="G10" i="11"/>
  <c r="H10" i="11"/>
  <c r="I10" i="11"/>
  <c r="J10" i="11"/>
  <c r="K10" i="11"/>
  <c r="L10" i="11"/>
  <c r="M10" i="11"/>
  <c r="N10" i="11"/>
  <c r="O10" i="11"/>
  <c r="P10" i="11"/>
  <c r="Q10" i="11"/>
  <c r="R10" i="11"/>
  <c r="S10" i="11"/>
  <c r="A11" i="11"/>
  <c r="B11" i="11"/>
  <c r="C11" i="11"/>
  <c r="D11" i="11"/>
  <c r="E11" i="11"/>
  <c r="F11" i="11"/>
  <c r="G11" i="11"/>
  <c r="H11" i="11"/>
  <c r="I11" i="11"/>
  <c r="J11" i="11"/>
  <c r="K11" i="11"/>
  <c r="L11" i="11"/>
  <c r="M11" i="11"/>
  <c r="N11" i="11"/>
  <c r="O11" i="11"/>
  <c r="P11" i="11"/>
  <c r="Q11" i="11"/>
  <c r="R11" i="11"/>
  <c r="S11" i="11"/>
  <c r="A12" i="11"/>
  <c r="B12" i="11"/>
  <c r="C12" i="11"/>
  <c r="D12" i="11"/>
  <c r="E12" i="11"/>
  <c r="F12" i="11"/>
  <c r="G12" i="11"/>
  <c r="H12" i="11"/>
  <c r="I12" i="11"/>
  <c r="J12" i="11"/>
  <c r="K12" i="11"/>
  <c r="L12" i="11"/>
  <c r="M12" i="11"/>
  <c r="N12" i="11"/>
  <c r="O12" i="11"/>
  <c r="P12" i="11"/>
  <c r="Q12" i="11"/>
  <c r="R12" i="11"/>
  <c r="S12" i="11"/>
  <c r="A13" i="11"/>
  <c r="B13" i="11"/>
  <c r="C13" i="11"/>
  <c r="D13" i="11"/>
  <c r="E13" i="11"/>
  <c r="F13" i="11"/>
  <c r="G13" i="11"/>
  <c r="H13" i="11"/>
  <c r="I13" i="11"/>
  <c r="J13" i="11"/>
  <c r="K13" i="11"/>
  <c r="L13" i="11"/>
  <c r="M13" i="11"/>
  <c r="N13" i="11"/>
  <c r="O13" i="11"/>
  <c r="P13" i="11"/>
  <c r="Q13" i="11"/>
  <c r="R13" i="11"/>
  <c r="S13" i="11"/>
  <c r="A14" i="11"/>
  <c r="B14" i="11"/>
  <c r="C14" i="11"/>
  <c r="D14" i="11"/>
  <c r="E14" i="11"/>
  <c r="F14" i="11"/>
  <c r="G14" i="11"/>
  <c r="H14" i="11"/>
  <c r="I14" i="11"/>
  <c r="J14" i="11"/>
  <c r="K14" i="11"/>
  <c r="L14" i="11"/>
  <c r="M14" i="11"/>
  <c r="N14" i="11"/>
  <c r="O14" i="11"/>
  <c r="P14" i="11"/>
  <c r="Q14" i="11"/>
  <c r="R14" i="11"/>
  <c r="S14" i="11"/>
  <c r="A15" i="11"/>
  <c r="B15" i="11"/>
  <c r="C15" i="11"/>
  <c r="D15" i="11"/>
  <c r="E15" i="11"/>
  <c r="F15" i="11"/>
  <c r="G15" i="11"/>
  <c r="H15" i="11"/>
  <c r="I15" i="11"/>
  <c r="J15" i="11"/>
  <c r="K15" i="11"/>
  <c r="L15" i="11"/>
  <c r="M15" i="11"/>
  <c r="N15" i="11"/>
  <c r="O15" i="11"/>
  <c r="P15" i="11"/>
  <c r="Q15" i="11"/>
  <c r="R15" i="11"/>
  <c r="S15" i="11"/>
  <c r="A16" i="11"/>
  <c r="B16" i="11"/>
  <c r="C16" i="11"/>
  <c r="D16" i="11"/>
  <c r="E16" i="11"/>
  <c r="F16" i="11"/>
  <c r="G16" i="11"/>
  <c r="H16" i="11"/>
  <c r="I16" i="11"/>
  <c r="J16" i="11"/>
  <c r="K16" i="11"/>
  <c r="L16" i="11"/>
  <c r="M16" i="11"/>
  <c r="N16" i="11"/>
  <c r="O16" i="11"/>
  <c r="P16" i="11"/>
  <c r="Q16" i="11"/>
  <c r="R16" i="11"/>
  <c r="S16" i="11"/>
  <c r="A17" i="11"/>
  <c r="B17" i="11"/>
  <c r="C17" i="11"/>
  <c r="D17" i="11"/>
  <c r="E17" i="11"/>
  <c r="F17" i="11"/>
  <c r="G17" i="11"/>
  <c r="H17" i="11"/>
  <c r="I17" i="11"/>
  <c r="J17" i="11"/>
  <c r="K17" i="11"/>
  <c r="L17" i="11"/>
  <c r="M17" i="11"/>
  <c r="N17" i="11"/>
  <c r="O17" i="11"/>
  <c r="P17" i="11"/>
  <c r="Q17" i="11"/>
  <c r="R17" i="11"/>
  <c r="S17" i="11"/>
  <c r="A18" i="11"/>
  <c r="B18" i="11"/>
  <c r="C18" i="11"/>
  <c r="D18" i="11"/>
  <c r="E18" i="11"/>
  <c r="F18" i="11"/>
  <c r="G18" i="11"/>
  <c r="H18" i="11"/>
  <c r="I18" i="11"/>
  <c r="J18" i="11"/>
  <c r="K18" i="11"/>
  <c r="L18" i="11"/>
  <c r="M18" i="11"/>
  <c r="N18" i="11"/>
  <c r="O18" i="11"/>
  <c r="P18" i="11"/>
  <c r="Q18" i="11"/>
  <c r="R18" i="11"/>
  <c r="S18" i="11"/>
  <c r="A19" i="11"/>
  <c r="B19" i="11"/>
  <c r="C19" i="11"/>
  <c r="D19" i="11"/>
  <c r="E19" i="11"/>
  <c r="F19" i="11"/>
  <c r="G19" i="11"/>
  <c r="H19" i="11"/>
  <c r="I19" i="11"/>
  <c r="J19" i="11"/>
  <c r="K19" i="11"/>
  <c r="L19" i="11"/>
  <c r="M19" i="11"/>
  <c r="N19" i="11"/>
  <c r="O19" i="11"/>
  <c r="P19" i="11"/>
  <c r="Q19" i="11"/>
  <c r="R19" i="11"/>
  <c r="S19" i="11"/>
  <c r="A20" i="11"/>
  <c r="B20" i="11"/>
  <c r="C20" i="11"/>
  <c r="D20" i="11"/>
  <c r="E20" i="11"/>
  <c r="F20" i="11"/>
  <c r="G20" i="11"/>
  <c r="H20" i="11"/>
  <c r="I20" i="11"/>
  <c r="J20" i="11"/>
  <c r="K20" i="11"/>
  <c r="L20" i="11"/>
  <c r="M20" i="11"/>
  <c r="N20" i="11"/>
  <c r="O20" i="11"/>
  <c r="P20" i="11"/>
  <c r="Q20" i="11"/>
  <c r="R20" i="11"/>
  <c r="S20" i="11"/>
  <c r="A21" i="11"/>
  <c r="B21" i="11"/>
  <c r="C21" i="11"/>
  <c r="D21" i="11"/>
  <c r="E21" i="11"/>
  <c r="F21" i="11"/>
  <c r="G21" i="11"/>
  <c r="H21" i="11"/>
  <c r="I21" i="11"/>
  <c r="J21" i="11"/>
  <c r="K21" i="11"/>
  <c r="L21" i="11"/>
  <c r="M21" i="11"/>
  <c r="N21" i="11"/>
  <c r="O21" i="11"/>
  <c r="P21" i="11"/>
  <c r="Q21" i="11"/>
  <c r="R21" i="11"/>
  <c r="S21" i="11"/>
  <c r="A22" i="11"/>
  <c r="B22" i="11"/>
  <c r="C22" i="11"/>
  <c r="D22" i="11"/>
  <c r="E22" i="11"/>
  <c r="F22" i="11"/>
  <c r="G22" i="11"/>
  <c r="H22" i="11"/>
  <c r="I22" i="11"/>
  <c r="J22" i="11"/>
  <c r="K22" i="11"/>
  <c r="L22" i="11"/>
  <c r="M22" i="11"/>
  <c r="N22" i="11"/>
  <c r="O22" i="11"/>
  <c r="P22" i="11"/>
  <c r="Q22" i="11"/>
  <c r="R22" i="11"/>
  <c r="S22" i="11"/>
  <c r="A23" i="11"/>
  <c r="B23" i="11"/>
  <c r="C23" i="11"/>
  <c r="D23" i="11"/>
  <c r="E23" i="11"/>
  <c r="F23" i="11"/>
  <c r="G23" i="11"/>
  <c r="H23" i="11"/>
  <c r="I23" i="11"/>
  <c r="J23" i="11"/>
  <c r="K23" i="11"/>
  <c r="L23" i="11"/>
  <c r="M23" i="11"/>
  <c r="N23" i="11"/>
  <c r="O23" i="11"/>
  <c r="P23" i="11"/>
  <c r="Q23" i="11"/>
  <c r="R23" i="11"/>
  <c r="S23" i="11"/>
  <c r="A24" i="11"/>
  <c r="B24" i="11"/>
  <c r="C24" i="11"/>
  <c r="D24" i="11"/>
  <c r="E24" i="11"/>
  <c r="F24" i="11"/>
  <c r="G24" i="11"/>
  <c r="H24" i="11"/>
  <c r="I24" i="11"/>
  <c r="J24" i="11"/>
  <c r="K24" i="11"/>
  <c r="L24" i="11"/>
  <c r="M24" i="11"/>
  <c r="N24" i="11"/>
  <c r="O24" i="11"/>
  <c r="P24" i="11"/>
  <c r="Q24" i="11"/>
  <c r="R24" i="11"/>
  <c r="S24" i="11"/>
  <c r="A25" i="11"/>
  <c r="B25" i="11"/>
  <c r="C25" i="11"/>
  <c r="D25" i="11"/>
  <c r="E25" i="11"/>
  <c r="F25" i="11"/>
  <c r="G25" i="11"/>
  <c r="H25" i="11"/>
  <c r="I25" i="11"/>
  <c r="J25" i="11"/>
  <c r="K25" i="11"/>
  <c r="L25" i="11"/>
  <c r="M25" i="11"/>
  <c r="N25" i="11"/>
  <c r="O25" i="11"/>
  <c r="P25" i="11"/>
  <c r="Q25" i="11"/>
  <c r="R25" i="11"/>
  <c r="S25" i="11"/>
  <c r="A26" i="11"/>
  <c r="B26" i="11"/>
  <c r="C26" i="11"/>
  <c r="D26" i="11"/>
  <c r="E26" i="11"/>
  <c r="F26" i="11"/>
  <c r="G26" i="11"/>
  <c r="H26" i="11"/>
  <c r="I26" i="11"/>
  <c r="J26" i="11"/>
  <c r="K26" i="11"/>
  <c r="L26" i="11"/>
  <c r="M26" i="11"/>
  <c r="N26" i="11"/>
  <c r="O26" i="11"/>
  <c r="P26" i="11"/>
  <c r="Q26" i="11"/>
  <c r="R26" i="11"/>
  <c r="S26" i="11"/>
  <c r="A27" i="11"/>
  <c r="B27" i="11"/>
  <c r="C27" i="11"/>
  <c r="D27" i="11"/>
  <c r="E27" i="11"/>
  <c r="F27" i="11"/>
  <c r="G27" i="11"/>
  <c r="H27" i="11"/>
  <c r="I27" i="11"/>
  <c r="J27" i="11"/>
  <c r="K27" i="11"/>
  <c r="L27" i="11"/>
  <c r="M27" i="11"/>
  <c r="N27" i="11"/>
  <c r="O27" i="11"/>
  <c r="P27" i="11"/>
  <c r="Q27" i="11"/>
  <c r="R27" i="11"/>
  <c r="S27" i="11"/>
  <c r="A28" i="11"/>
  <c r="B28" i="11"/>
  <c r="C28" i="11"/>
  <c r="D28" i="11"/>
  <c r="E28" i="11"/>
  <c r="F28" i="11"/>
  <c r="G28" i="11"/>
  <c r="H28" i="11"/>
  <c r="I28" i="11"/>
  <c r="J28" i="11"/>
  <c r="K28" i="11"/>
  <c r="L28" i="11"/>
  <c r="M28" i="11"/>
  <c r="N28" i="11"/>
  <c r="O28" i="11"/>
  <c r="P28" i="11"/>
  <c r="Q28" i="11"/>
  <c r="R28" i="11"/>
  <c r="S28" i="11"/>
  <c r="A29" i="11"/>
  <c r="B29" i="11"/>
  <c r="C29" i="11"/>
  <c r="D29" i="11"/>
  <c r="E29" i="11"/>
  <c r="F29" i="11"/>
  <c r="G29" i="11"/>
  <c r="H29" i="11"/>
  <c r="I29" i="11"/>
  <c r="J29" i="11"/>
  <c r="K29" i="11"/>
  <c r="L29" i="11"/>
  <c r="M29" i="11"/>
  <c r="N29" i="11"/>
  <c r="O29" i="11"/>
  <c r="P29" i="11"/>
  <c r="Q29" i="11"/>
  <c r="R29" i="11"/>
  <c r="S29" i="11"/>
  <c r="A30" i="11"/>
  <c r="B30" i="11"/>
  <c r="C30" i="11"/>
  <c r="D30" i="11"/>
  <c r="E30" i="11"/>
  <c r="F30" i="11"/>
  <c r="G30" i="11"/>
  <c r="H30" i="11"/>
  <c r="I30" i="11"/>
  <c r="J30" i="11"/>
  <c r="K30" i="11"/>
  <c r="L30" i="11"/>
  <c r="M30" i="11"/>
  <c r="N30" i="11"/>
  <c r="O30" i="11"/>
  <c r="P30" i="11"/>
  <c r="Q30" i="11"/>
  <c r="R30" i="11"/>
  <c r="S30" i="11"/>
  <c r="A31" i="11"/>
  <c r="B31" i="11"/>
  <c r="C31" i="11"/>
  <c r="D31" i="11"/>
  <c r="E31" i="11"/>
  <c r="F31" i="11"/>
  <c r="G31" i="11"/>
  <c r="H31" i="11"/>
  <c r="I31" i="11"/>
  <c r="J31" i="11"/>
  <c r="K31" i="11"/>
  <c r="L31" i="11"/>
  <c r="M31" i="11"/>
  <c r="N31" i="11"/>
  <c r="O31" i="11"/>
  <c r="P31" i="11"/>
  <c r="Q31" i="11"/>
  <c r="R31" i="11"/>
  <c r="S31" i="11"/>
  <c r="A32" i="11"/>
  <c r="B32" i="11"/>
  <c r="C32" i="11"/>
  <c r="D32" i="11"/>
  <c r="E32" i="11"/>
  <c r="F32" i="11"/>
  <c r="G32" i="11"/>
  <c r="H32" i="11"/>
  <c r="I32" i="11"/>
  <c r="J32" i="11"/>
  <c r="K32" i="11"/>
  <c r="L32" i="11"/>
  <c r="M32" i="11"/>
  <c r="N32" i="11"/>
  <c r="O32" i="11"/>
  <c r="P32" i="11"/>
  <c r="Q32" i="11"/>
  <c r="R32" i="11"/>
  <c r="S32" i="11"/>
  <c r="A33" i="11"/>
  <c r="B33" i="11"/>
  <c r="C33" i="11"/>
  <c r="D33" i="11"/>
  <c r="E33" i="11"/>
  <c r="F33" i="11"/>
  <c r="G33" i="11"/>
  <c r="H33" i="11"/>
  <c r="I33" i="11"/>
  <c r="J33" i="11"/>
  <c r="K33" i="11"/>
  <c r="L33" i="11"/>
  <c r="M33" i="11"/>
  <c r="N33" i="11"/>
  <c r="O33" i="11"/>
  <c r="P33" i="11"/>
  <c r="Q33" i="11"/>
  <c r="R33" i="11"/>
  <c r="S33" i="11"/>
  <c r="A34" i="11"/>
  <c r="B34" i="11"/>
  <c r="C34" i="11"/>
  <c r="D34" i="11"/>
  <c r="E34" i="11"/>
  <c r="F34" i="11"/>
  <c r="G34" i="11"/>
  <c r="H34" i="11"/>
  <c r="I34" i="11"/>
  <c r="J34" i="11"/>
  <c r="K34" i="11"/>
  <c r="L34" i="11"/>
  <c r="M34" i="11"/>
  <c r="N34" i="11"/>
  <c r="O34" i="11"/>
  <c r="P34" i="11"/>
  <c r="Q34" i="11"/>
  <c r="R34" i="11"/>
  <c r="S34" i="11"/>
  <c r="A35" i="11"/>
  <c r="B35" i="11"/>
  <c r="C35" i="11"/>
  <c r="D35" i="11"/>
  <c r="E35" i="11"/>
  <c r="F35" i="11"/>
  <c r="G35" i="11"/>
  <c r="H35" i="11"/>
  <c r="I35" i="11"/>
  <c r="J35" i="11"/>
  <c r="K35" i="11"/>
  <c r="L35" i="11"/>
  <c r="M35" i="11"/>
  <c r="N35" i="11"/>
  <c r="O35" i="11"/>
  <c r="P35" i="11"/>
  <c r="Q35" i="11"/>
  <c r="R35" i="11"/>
  <c r="S35" i="11"/>
  <c r="A36" i="11"/>
  <c r="B36" i="11"/>
  <c r="C36" i="11"/>
  <c r="D36" i="11"/>
  <c r="E36" i="11"/>
  <c r="F36" i="11"/>
  <c r="G36" i="11"/>
  <c r="H36" i="11"/>
  <c r="I36" i="11"/>
  <c r="J36" i="11"/>
  <c r="K36" i="11"/>
  <c r="L36" i="11"/>
  <c r="M36" i="11"/>
  <c r="N36" i="11"/>
  <c r="O36" i="11"/>
  <c r="P36" i="11"/>
  <c r="Q36" i="11"/>
  <c r="R36" i="11"/>
  <c r="S36" i="11"/>
  <c r="A37" i="11"/>
  <c r="B37" i="11"/>
  <c r="C37" i="11"/>
  <c r="D37" i="11"/>
  <c r="E37" i="11"/>
  <c r="F37" i="11"/>
  <c r="G37" i="11"/>
  <c r="H37" i="11"/>
  <c r="I37" i="11"/>
  <c r="J37" i="11"/>
  <c r="K37" i="11"/>
  <c r="L37" i="11"/>
  <c r="M37" i="11"/>
  <c r="N37" i="11"/>
  <c r="O37" i="11"/>
  <c r="P37" i="11"/>
  <c r="Q37" i="11"/>
  <c r="R37" i="11"/>
  <c r="S37" i="11"/>
  <c r="A38" i="11"/>
  <c r="B38" i="11"/>
  <c r="C38" i="11"/>
  <c r="D38" i="11"/>
  <c r="E38" i="11"/>
  <c r="F38" i="11"/>
  <c r="G38" i="11"/>
  <c r="H38" i="11"/>
  <c r="I38" i="11"/>
  <c r="J38" i="11"/>
  <c r="K38" i="11"/>
  <c r="L38" i="11"/>
  <c r="M38" i="11"/>
  <c r="N38" i="11"/>
  <c r="O38" i="11"/>
  <c r="P38" i="11"/>
  <c r="Q38" i="11"/>
  <c r="R38" i="11"/>
  <c r="S38" i="11"/>
  <c r="A39" i="11"/>
  <c r="B39" i="11"/>
  <c r="C39" i="11"/>
  <c r="D39" i="11"/>
  <c r="E39" i="11"/>
  <c r="F39" i="11"/>
  <c r="G39" i="11"/>
  <c r="H39" i="11"/>
  <c r="I39" i="11"/>
  <c r="J39" i="11"/>
  <c r="K39" i="11"/>
  <c r="L39" i="11"/>
  <c r="M39" i="11"/>
  <c r="N39" i="11"/>
  <c r="O39" i="11"/>
  <c r="P39" i="11"/>
  <c r="Q39" i="11"/>
  <c r="R39" i="11"/>
  <c r="S39" i="11"/>
  <c r="A40" i="11"/>
  <c r="B40" i="11"/>
  <c r="C40" i="11"/>
  <c r="D40" i="11"/>
  <c r="E40" i="11"/>
  <c r="F40" i="11"/>
  <c r="G40" i="11"/>
  <c r="H40" i="11"/>
  <c r="I40" i="11"/>
  <c r="J40" i="11"/>
  <c r="K40" i="11"/>
  <c r="L40" i="11"/>
  <c r="M40" i="11"/>
  <c r="N40" i="11"/>
  <c r="O40" i="11"/>
  <c r="P40" i="11"/>
  <c r="Q40" i="11"/>
  <c r="R40" i="11"/>
  <c r="S40" i="11"/>
  <c r="A41" i="11"/>
  <c r="B41" i="11"/>
  <c r="C41" i="11"/>
  <c r="D41" i="11"/>
  <c r="E41" i="11"/>
  <c r="F41" i="11"/>
  <c r="G41" i="11"/>
  <c r="H41" i="11"/>
  <c r="I41" i="11"/>
  <c r="J41" i="11"/>
  <c r="K41" i="11"/>
  <c r="L41" i="11"/>
  <c r="M41" i="11"/>
  <c r="N41" i="11"/>
  <c r="O41" i="11"/>
  <c r="P41" i="11"/>
  <c r="Q41" i="11"/>
  <c r="R41" i="11"/>
  <c r="S41" i="11"/>
  <c r="A42" i="11"/>
  <c r="B42" i="11"/>
  <c r="C42" i="11"/>
  <c r="D42" i="11"/>
  <c r="E42" i="11"/>
  <c r="F42" i="11"/>
  <c r="G42" i="11"/>
  <c r="H42" i="11"/>
  <c r="I42" i="11"/>
  <c r="J42" i="11"/>
  <c r="K42" i="11"/>
  <c r="L42" i="11"/>
  <c r="M42" i="11"/>
  <c r="N42" i="11"/>
  <c r="O42" i="11"/>
  <c r="P42" i="11"/>
  <c r="Q42" i="11"/>
  <c r="R42" i="11"/>
  <c r="S42" i="11"/>
  <c r="A43" i="11"/>
  <c r="B43" i="11"/>
  <c r="C43" i="11"/>
  <c r="D43" i="11"/>
  <c r="E43" i="11"/>
  <c r="F43" i="11"/>
  <c r="G43" i="11"/>
  <c r="H43" i="11"/>
  <c r="I43" i="11"/>
  <c r="J43" i="11"/>
  <c r="K43" i="11"/>
  <c r="L43" i="11"/>
  <c r="M43" i="11"/>
  <c r="N43" i="11"/>
  <c r="O43" i="11"/>
  <c r="P43" i="11"/>
  <c r="Q43" i="11"/>
  <c r="R43" i="11"/>
  <c r="S43" i="11"/>
  <c r="A44" i="11"/>
  <c r="B44" i="11"/>
  <c r="C44" i="11"/>
  <c r="D44" i="11"/>
  <c r="E44" i="11"/>
  <c r="F44" i="11"/>
  <c r="G44" i="11"/>
  <c r="H44" i="11"/>
  <c r="I44" i="11"/>
  <c r="J44" i="11"/>
  <c r="K44" i="11"/>
  <c r="L44" i="11"/>
  <c r="M44" i="11"/>
  <c r="N44" i="11"/>
  <c r="O44" i="11"/>
  <c r="P44" i="11"/>
  <c r="Q44" i="11"/>
  <c r="R44" i="11"/>
  <c r="S44" i="11"/>
  <c r="A45" i="11"/>
  <c r="B45" i="11"/>
  <c r="C45" i="11"/>
  <c r="D45" i="11"/>
  <c r="E45" i="11"/>
  <c r="F45" i="11"/>
  <c r="G45" i="11"/>
  <c r="H45" i="11"/>
  <c r="I45" i="11"/>
  <c r="J45" i="11"/>
  <c r="K45" i="11"/>
  <c r="L45" i="11"/>
  <c r="M45" i="11"/>
  <c r="N45" i="11"/>
  <c r="O45" i="11"/>
  <c r="P45" i="11"/>
  <c r="Q45" i="11"/>
  <c r="R45" i="11"/>
  <c r="S45" i="11"/>
  <c r="A46" i="11"/>
  <c r="B46" i="11"/>
  <c r="C46" i="11"/>
  <c r="D46" i="11"/>
  <c r="E46" i="11"/>
  <c r="F46" i="11"/>
  <c r="G46" i="11"/>
  <c r="H46" i="11"/>
  <c r="I46" i="11"/>
  <c r="J46" i="11"/>
  <c r="K46" i="11"/>
  <c r="L46" i="11"/>
  <c r="M46" i="11"/>
  <c r="N46" i="11"/>
  <c r="O46" i="11"/>
  <c r="P46" i="11"/>
  <c r="Q46" i="11"/>
  <c r="R46" i="11"/>
  <c r="S46" i="11"/>
  <c r="A47" i="11"/>
  <c r="B47" i="11"/>
  <c r="C47" i="11"/>
  <c r="D47" i="11"/>
  <c r="E47" i="11"/>
  <c r="F47" i="11"/>
  <c r="G47" i="11"/>
  <c r="H47" i="11"/>
  <c r="I47" i="11"/>
  <c r="J47" i="11"/>
  <c r="K47" i="11"/>
  <c r="L47" i="11"/>
  <c r="M47" i="11"/>
  <c r="N47" i="11"/>
  <c r="O47" i="11"/>
  <c r="P47" i="11"/>
  <c r="Q47" i="11"/>
  <c r="R47" i="11"/>
  <c r="S47" i="11"/>
  <c r="A48" i="11"/>
  <c r="B48" i="11"/>
  <c r="C48" i="11"/>
  <c r="D48" i="11"/>
  <c r="E48" i="11"/>
  <c r="F48" i="11"/>
  <c r="G48" i="11"/>
  <c r="H48" i="11"/>
  <c r="I48" i="11"/>
  <c r="J48" i="11"/>
  <c r="K48" i="11"/>
  <c r="L48" i="11"/>
  <c r="M48" i="11"/>
  <c r="N48" i="11"/>
  <c r="O48" i="11"/>
  <c r="P48" i="11"/>
  <c r="Q48" i="11"/>
  <c r="R48" i="11"/>
  <c r="S48" i="11"/>
  <c r="A49" i="11"/>
  <c r="B49" i="11"/>
  <c r="C49" i="11"/>
  <c r="D49" i="11"/>
  <c r="E49" i="11"/>
  <c r="F49" i="11"/>
  <c r="G49" i="11"/>
  <c r="H49" i="11"/>
  <c r="I49" i="11"/>
  <c r="J49" i="11"/>
  <c r="K49" i="11"/>
  <c r="L49" i="11"/>
  <c r="M49" i="11"/>
  <c r="N49" i="11"/>
  <c r="O49" i="11"/>
  <c r="P49" i="11"/>
  <c r="Q49" i="11"/>
  <c r="R49" i="11"/>
  <c r="S49" i="11"/>
  <c r="A50" i="11"/>
  <c r="B50" i="11"/>
  <c r="C50" i="11"/>
  <c r="D50" i="11"/>
  <c r="E50" i="11"/>
  <c r="F50" i="11"/>
  <c r="G50" i="11"/>
  <c r="H50" i="11"/>
  <c r="I50" i="11"/>
  <c r="J50" i="11"/>
  <c r="K50" i="11"/>
  <c r="L50" i="11"/>
  <c r="M50" i="11"/>
  <c r="N50" i="11"/>
  <c r="O50" i="11"/>
  <c r="P50" i="11"/>
  <c r="Q50" i="11"/>
  <c r="R50" i="11"/>
  <c r="S50" i="11"/>
  <c r="A51" i="11"/>
  <c r="B51" i="11"/>
  <c r="C51" i="11"/>
  <c r="D51" i="11"/>
  <c r="E51" i="11"/>
  <c r="F51" i="11"/>
  <c r="G51" i="11"/>
  <c r="H51" i="11"/>
  <c r="I51" i="11"/>
  <c r="J51" i="11"/>
  <c r="K51" i="11"/>
  <c r="L51" i="11"/>
  <c r="M51" i="11"/>
  <c r="N51" i="11"/>
  <c r="O51" i="11"/>
  <c r="P51" i="11"/>
  <c r="Q51" i="11"/>
  <c r="R51" i="11"/>
  <c r="S51" i="11"/>
  <c r="A52" i="11"/>
  <c r="B52" i="11"/>
  <c r="C52" i="11"/>
  <c r="D52" i="11"/>
  <c r="E52" i="11"/>
  <c r="F52" i="11"/>
  <c r="G52" i="11"/>
  <c r="H52" i="11"/>
  <c r="I52" i="11"/>
  <c r="J52" i="11"/>
  <c r="K52" i="11"/>
  <c r="L52" i="11"/>
  <c r="M52" i="11"/>
  <c r="N52" i="11"/>
  <c r="O52" i="11"/>
  <c r="P52" i="11"/>
  <c r="Q52" i="11"/>
  <c r="R52" i="11"/>
  <c r="S52" i="11"/>
  <c r="A53" i="11"/>
  <c r="B53" i="11"/>
  <c r="C53" i="11"/>
  <c r="D53" i="11"/>
  <c r="E53" i="11"/>
  <c r="F53" i="11"/>
  <c r="G53" i="11"/>
  <c r="H53" i="11"/>
  <c r="I53" i="11"/>
  <c r="J53" i="11"/>
  <c r="K53" i="11"/>
  <c r="L53" i="11"/>
  <c r="M53" i="11"/>
  <c r="N53" i="11"/>
  <c r="O53" i="11"/>
  <c r="P53" i="11"/>
  <c r="Q53" i="11"/>
  <c r="R53" i="11"/>
  <c r="S53" i="11"/>
  <c r="A54" i="11"/>
  <c r="B54" i="11"/>
  <c r="C54" i="11"/>
  <c r="D54" i="11"/>
  <c r="E54" i="11"/>
  <c r="F54" i="11"/>
  <c r="G54" i="11"/>
  <c r="H54" i="11"/>
  <c r="I54" i="11"/>
  <c r="J54" i="11"/>
  <c r="K54" i="11"/>
  <c r="L54" i="11"/>
  <c r="M54" i="11"/>
  <c r="N54" i="11"/>
  <c r="O54" i="11"/>
  <c r="P54" i="11"/>
  <c r="Q54" i="11"/>
  <c r="R54" i="11"/>
  <c r="S54" i="11"/>
  <c r="A55" i="11"/>
  <c r="B55" i="11"/>
  <c r="C55" i="11"/>
  <c r="D55" i="11"/>
  <c r="E55" i="11"/>
  <c r="F55" i="11"/>
  <c r="G55" i="11"/>
  <c r="H55" i="11"/>
  <c r="I55" i="11"/>
  <c r="J55" i="11"/>
  <c r="K55" i="11"/>
  <c r="L55" i="11"/>
  <c r="M55" i="11"/>
  <c r="N55" i="11"/>
  <c r="O55" i="11"/>
  <c r="P55" i="11"/>
  <c r="Q55" i="11"/>
  <c r="R55" i="11"/>
  <c r="S55" i="11"/>
  <c r="A56" i="11"/>
  <c r="B56" i="11"/>
  <c r="C56" i="11"/>
  <c r="D56" i="11"/>
  <c r="E56" i="11"/>
  <c r="F56" i="11"/>
  <c r="G56" i="11"/>
  <c r="H56" i="11"/>
  <c r="I56" i="11"/>
  <c r="J56" i="11"/>
  <c r="K56" i="11"/>
  <c r="L56" i="11"/>
  <c r="M56" i="11"/>
  <c r="N56" i="11"/>
  <c r="O56" i="11"/>
  <c r="P56" i="11"/>
  <c r="Q56" i="11"/>
  <c r="R56" i="11"/>
  <c r="S56" i="11"/>
  <c r="A57" i="11"/>
  <c r="B57" i="11"/>
  <c r="C57" i="11"/>
  <c r="D57" i="11"/>
  <c r="E57" i="11"/>
  <c r="F57" i="11"/>
  <c r="G57" i="11"/>
  <c r="H57" i="11"/>
  <c r="I57" i="11"/>
  <c r="J57" i="11"/>
  <c r="K57" i="11"/>
  <c r="L57" i="11"/>
  <c r="M57" i="11"/>
  <c r="N57" i="11"/>
  <c r="O57" i="11"/>
  <c r="P57" i="11"/>
  <c r="Q57" i="11"/>
  <c r="R57" i="11"/>
  <c r="S57" i="11"/>
  <c r="A58" i="11"/>
  <c r="B58" i="11"/>
  <c r="C58" i="11"/>
  <c r="D58" i="11"/>
  <c r="E58" i="11"/>
  <c r="F58" i="11"/>
  <c r="G58" i="11"/>
  <c r="H58" i="11"/>
  <c r="I58" i="11"/>
  <c r="J58" i="11"/>
  <c r="K58" i="11"/>
  <c r="L58" i="11"/>
  <c r="M58" i="11"/>
  <c r="N58" i="11"/>
  <c r="O58" i="11"/>
  <c r="P58" i="11"/>
  <c r="Q58" i="11"/>
  <c r="R58" i="11"/>
  <c r="S58" i="11"/>
  <c r="A59" i="11"/>
  <c r="B59" i="11"/>
  <c r="C59" i="11"/>
  <c r="D59" i="11"/>
  <c r="E59" i="11"/>
  <c r="F59" i="11"/>
  <c r="G59" i="11"/>
  <c r="H59" i="11"/>
  <c r="I59" i="11"/>
  <c r="J59" i="11"/>
  <c r="K59" i="11"/>
  <c r="L59" i="11"/>
  <c r="M59" i="11"/>
  <c r="N59" i="11"/>
  <c r="O59" i="11"/>
  <c r="P59" i="11"/>
  <c r="Q59" i="11"/>
  <c r="R59" i="11"/>
  <c r="S59" i="11"/>
  <c r="A60" i="11"/>
  <c r="B60" i="11"/>
  <c r="C60" i="11"/>
  <c r="D60" i="11"/>
  <c r="E60" i="11"/>
  <c r="F60" i="11"/>
  <c r="G60" i="11"/>
  <c r="H60" i="11"/>
  <c r="I60" i="11"/>
  <c r="J60" i="11"/>
  <c r="K60" i="11"/>
  <c r="L60" i="11"/>
  <c r="M60" i="11"/>
  <c r="N60" i="11"/>
  <c r="O60" i="11"/>
  <c r="P60" i="11"/>
  <c r="Q60" i="11"/>
  <c r="R60" i="11"/>
  <c r="S60" i="11"/>
  <c r="A61" i="11"/>
  <c r="B61" i="11"/>
  <c r="C61" i="11"/>
  <c r="D61" i="11"/>
  <c r="E61" i="11"/>
  <c r="F61" i="11"/>
  <c r="G61" i="11"/>
  <c r="H61" i="11"/>
  <c r="I61" i="11"/>
  <c r="J61" i="11"/>
  <c r="K61" i="11"/>
  <c r="L61" i="11"/>
  <c r="M61" i="11"/>
  <c r="N61" i="11"/>
  <c r="O61" i="11"/>
  <c r="P61" i="11"/>
  <c r="Q61" i="11"/>
  <c r="R61" i="11"/>
  <c r="S61" i="11"/>
  <c r="A62" i="11"/>
  <c r="B62" i="11"/>
  <c r="C62" i="11"/>
  <c r="D62" i="11"/>
  <c r="E62" i="11"/>
  <c r="F62" i="11"/>
  <c r="G62" i="11"/>
  <c r="H62" i="11"/>
  <c r="I62" i="11"/>
  <c r="J62" i="11"/>
  <c r="K62" i="11"/>
  <c r="L62" i="11"/>
  <c r="M62" i="11"/>
  <c r="N62" i="11"/>
  <c r="O62" i="11"/>
  <c r="P62" i="11"/>
  <c r="Q62" i="11"/>
  <c r="R62" i="11"/>
  <c r="S62" i="11"/>
  <c r="A63" i="11"/>
  <c r="B63" i="11"/>
  <c r="C63" i="11"/>
  <c r="D63" i="11"/>
  <c r="E63" i="11"/>
  <c r="F63" i="11"/>
  <c r="G63" i="11"/>
  <c r="H63" i="11"/>
  <c r="I63" i="11"/>
  <c r="J63" i="11"/>
  <c r="K63" i="11"/>
  <c r="L63" i="11"/>
  <c r="M63" i="11"/>
  <c r="N63" i="11"/>
  <c r="O63" i="11"/>
  <c r="P63" i="11"/>
  <c r="Q63" i="11"/>
  <c r="R63" i="11"/>
  <c r="S63" i="11"/>
  <c r="E4" i="2"/>
  <c r="AF50" i="1" l="1"/>
  <c r="AF51" i="1"/>
  <c r="AF59" i="1"/>
  <c r="AF57" i="1"/>
  <c r="AF52" i="1"/>
  <c r="AF54" i="1"/>
  <c r="AF53" i="1"/>
  <c r="AF55" i="1"/>
  <c r="AF56" i="1"/>
  <c r="AF6" i="1"/>
  <c r="AF10" i="1"/>
  <c r="AF9" i="1"/>
  <c r="AF8" i="1"/>
  <c r="AF7" i="1"/>
  <c r="AF43" i="1"/>
  <c r="AF41" i="1"/>
  <c r="AF39" i="1"/>
  <c r="AF37" i="1"/>
  <c r="AF35" i="1"/>
  <c r="AF33" i="1"/>
  <c r="AF32" i="1"/>
  <c r="AF31" i="1"/>
  <c r="AF30" i="1"/>
  <c r="AF44" i="1"/>
  <c r="AF42" i="1"/>
  <c r="AF40" i="1"/>
  <c r="AF38" i="1"/>
  <c r="AF36" i="1"/>
  <c r="AF34" i="1"/>
  <c r="AF46" i="1"/>
  <c r="AF5" i="1"/>
  <c r="AF4" i="1"/>
  <c r="AF3" i="1"/>
  <c r="AF2" i="1"/>
  <c r="AF49" i="1"/>
  <c r="AF48" i="1"/>
  <c r="AF45" i="1"/>
  <c r="AF60" i="1"/>
  <c r="AF47" i="1"/>
  <c r="AF13" i="1"/>
  <c r="AF12" i="1"/>
  <c r="AF11" i="1"/>
  <c r="AF14" i="1"/>
  <c r="AF28" i="1"/>
  <c r="AF26" i="1"/>
  <c r="AF24" i="1"/>
  <c r="AF22" i="1"/>
  <c r="AF20" i="1"/>
  <c r="AF18" i="1"/>
  <c r="AF16" i="1"/>
  <c r="AF15" i="1"/>
  <c r="AF29" i="1"/>
  <c r="AF27" i="1"/>
  <c r="AF25" i="1"/>
  <c r="AF23" i="1"/>
  <c r="AF21" i="1"/>
  <c r="AF19" i="1"/>
  <c r="AF17" i="1"/>
  <c r="AF58" i="1"/>
  <c r="F4" i="2"/>
  <c r="A3" i="9"/>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C46" i="4"/>
  <c r="C47" i="4"/>
  <c r="C48" i="4"/>
  <c r="C49" i="4"/>
  <c r="C50" i="4"/>
  <c r="C51" i="4"/>
  <c r="C52" i="4"/>
  <c r="C53" i="4"/>
  <c r="C54" i="4"/>
  <c r="C55" i="4"/>
  <c r="C56" i="4"/>
  <c r="C57" i="4"/>
  <c r="C58" i="4"/>
  <c r="C59" i="4"/>
  <c r="C60" i="4"/>
  <c r="C61" i="4"/>
  <c r="C62" i="4"/>
  <c r="C63" i="4"/>
  <c r="C64" i="4"/>
  <c r="C65" i="4"/>
  <c r="C66" i="4"/>
  <c r="C67" i="4"/>
  <c r="C68" i="4"/>
  <c r="C69" i="4"/>
  <c r="C70" i="4"/>
  <c r="C71" i="4"/>
  <c r="C72"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 i="4"/>
  <c r="B4" i="4"/>
  <c r="A4" i="4"/>
  <c r="C3" i="4"/>
  <c r="B3" i="4"/>
  <c r="A3" i="4"/>
  <c r="A63" i="2"/>
  <c r="B63" i="2"/>
  <c r="C63" i="2"/>
  <c r="D63" i="2"/>
  <c r="E63" i="2"/>
  <c r="F63" i="2"/>
  <c r="G63" i="2"/>
  <c r="H63" i="2"/>
  <c r="I63" i="2"/>
  <c r="A6" i="2"/>
  <c r="B6" i="2"/>
  <c r="C6" i="2"/>
  <c r="D6" i="2"/>
  <c r="E6" i="2"/>
  <c r="F6" i="2"/>
  <c r="G6" i="2"/>
  <c r="H6" i="2"/>
  <c r="I6" i="2"/>
  <c r="A7" i="2"/>
  <c r="B7" i="2"/>
  <c r="C7" i="2"/>
  <c r="D7" i="2"/>
  <c r="E7" i="2"/>
  <c r="F7" i="2"/>
  <c r="G7" i="2"/>
  <c r="H7" i="2"/>
  <c r="I7" i="2"/>
  <c r="A8" i="2"/>
  <c r="B8" i="2"/>
  <c r="C8" i="2"/>
  <c r="D8" i="2"/>
  <c r="E8" i="2"/>
  <c r="F8" i="2"/>
  <c r="G8" i="2"/>
  <c r="H8" i="2"/>
  <c r="I8" i="2"/>
  <c r="A9" i="2"/>
  <c r="B9" i="2"/>
  <c r="C9" i="2"/>
  <c r="D9" i="2"/>
  <c r="E9" i="2"/>
  <c r="F9" i="2"/>
  <c r="G9" i="2"/>
  <c r="H9" i="2"/>
  <c r="I9" i="2"/>
  <c r="A10" i="2"/>
  <c r="B10" i="2"/>
  <c r="C10" i="2"/>
  <c r="D10" i="2"/>
  <c r="E10" i="2"/>
  <c r="F10" i="2"/>
  <c r="G10" i="2"/>
  <c r="H10" i="2"/>
  <c r="I10" i="2"/>
  <c r="A11" i="2"/>
  <c r="B11" i="2"/>
  <c r="C11" i="2"/>
  <c r="D11" i="2"/>
  <c r="E11" i="2"/>
  <c r="F11" i="2"/>
  <c r="G11" i="2"/>
  <c r="H11" i="2"/>
  <c r="I11" i="2"/>
  <c r="A12" i="2"/>
  <c r="B12" i="2"/>
  <c r="C12" i="2"/>
  <c r="D12" i="2"/>
  <c r="E12" i="2"/>
  <c r="F12" i="2"/>
  <c r="G12" i="2"/>
  <c r="H12" i="2"/>
  <c r="I12" i="2"/>
  <c r="A13" i="2"/>
  <c r="B13" i="2"/>
  <c r="C13" i="2"/>
  <c r="D13" i="2"/>
  <c r="E13" i="2"/>
  <c r="F13" i="2"/>
  <c r="G13" i="2"/>
  <c r="H13" i="2"/>
  <c r="I13" i="2"/>
  <c r="A14" i="2"/>
  <c r="B14" i="2"/>
  <c r="C14" i="2"/>
  <c r="D14" i="2"/>
  <c r="E14" i="2"/>
  <c r="F14" i="2"/>
  <c r="G14" i="2"/>
  <c r="H14" i="2"/>
  <c r="I14" i="2"/>
  <c r="A15" i="2"/>
  <c r="B15" i="2"/>
  <c r="C15" i="2"/>
  <c r="D15" i="2"/>
  <c r="E15" i="2"/>
  <c r="F15" i="2"/>
  <c r="G15" i="2"/>
  <c r="H15" i="2"/>
  <c r="I15" i="2"/>
  <c r="A16" i="2"/>
  <c r="B16" i="2"/>
  <c r="C16" i="2"/>
  <c r="D16" i="2"/>
  <c r="E16" i="2"/>
  <c r="F16" i="2"/>
  <c r="G16" i="2"/>
  <c r="H16" i="2"/>
  <c r="I16" i="2"/>
  <c r="A17" i="2"/>
  <c r="B17" i="2"/>
  <c r="C17" i="2"/>
  <c r="D17" i="2"/>
  <c r="E17" i="2"/>
  <c r="F17" i="2"/>
  <c r="G17" i="2"/>
  <c r="H17" i="2"/>
  <c r="I17" i="2"/>
  <c r="A18" i="2"/>
  <c r="B18" i="2"/>
  <c r="C18" i="2"/>
  <c r="D18" i="2"/>
  <c r="E18" i="2"/>
  <c r="F18" i="2"/>
  <c r="G18" i="2"/>
  <c r="H18" i="2"/>
  <c r="I18" i="2"/>
  <c r="A19" i="2"/>
  <c r="B19" i="2"/>
  <c r="C19" i="2"/>
  <c r="D19" i="2"/>
  <c r="E19" i="2"/>
  <c r="F19" i="2"/>
  <c r="G19" i="2"/>
  <c r="H19" i="2"/>
  <c r="I19" i="2"/>
  <c r="A20" i="2"/>
  <c r="B20" i="2"/>
  <c r="C20" i="2"/>
  <c r="D20" i="2"/>
  <c r="E20" i="2"/>
  <c r="F20" i="2"/>
  <c r="G20" i="2"/>
  <c r="H20" i="2"/>
  <c r="I20" i="2"/>
  <c r="A21" i="2"/>
  <c r="B21" i="2"/>
  <c r="C21" i="2"/>
  <c r="D21" i="2"/>
  <c r="E21" i="2"/>
  <c r="F21" i="2"/>
  <c r="G21" i="2"/>
  <c r="H21" i="2"/>
  <c r="I21" i="2"/>
  <c r="A22" i="2"/>
  <c r="B22" i="2"/>
  <c r="C22" i="2"/>
  <c r="D22" i="2"/>
  <c r="E22" i="2"/>
  <c r="F22" i="2"/>
  <c r="G22" i="2"/>
  <c r="H22" i="2"/>
  <c r="I22" i="2"/>
  <c r="A23" i="2"/>
  <c r="B23" i="2"/>
  <c r="C23" i="2"/>
  <c r="D23" i="2"/>
  <c r="E23" i="2"/>
  <c r="F23" i="2"/>
  <c r="G23" i="2"/>
  <c r="H23" i="2"/>
  <c r="I23" i="2"/>
  <c r="A24" i="2"/>
  <c r="B24" i="2"/>
  <c r="C24" i="2"/>
  <c r="D24" i="2"/>
  <c r="E24" i="2"/>
  <c r="F24" i="2"/>
  <c r="G24" i="2"/>
  <c r="H24" i="2"/>
  <c r="I24" i="2"/>
  <c r="A25" i="2"/>
  <c r="B25" i="2"/>
  <c r="C25" i="2"/>
  <c r="D25" i="2"/>
  <c r="E25" i="2"/>
  <c r="F25" i="2"/>
  <c r="G25" i="2"/>
  <c r="H25" i="2"/>
  <c r="I25" i="2"/>
  <c r="A26" i="2"/>
  <c r="B26" i="2"/>
  <c r="C26" i="2"/>
  <c r="D26" i="2"/>
  <c r="E26" i="2"/>
  <c r="F26" i="2"/>
  <c r="G26" i="2"/>
  <c r="H26" i="2"/>
  <c r="I26" i="2"/>
  <c r="A27" i="2"/>
  <c r="B27" i="2"/>
  <c r="C27" i="2"/>
  <c r="D27" i="2"/>
  <c r="E27" i="2"/>
  <c r="F27" i="2"/>
  <c r="G27" i="2"/>
  <c r="H27" i="2"/>
  <c r="I27" i="2"/>
  <c r="A28" i="2"/>
  <c r="B28" i="2"/>
  <c r="C28" i="2"/>
  <c r="D28" i="2"/>
  <c r="E28" i="2"/>
  <c r="F28" i="2"/>
  <c r="G28" i="2"/>
  <c r="H28" i="2"/>
  <c r="I28" i="2"/>
  <c r="A29" i="2"/>
  <c r="B29" i="2"/>
  <c r="C29" i="2"/>
  <c r="D29" i="2"/>
  <c r="E29" i="2"/>
  <c r="F29" i="2"/>
  <c r="G29" i="2"/>
  <c r="H29" i="2"/>
  <c r="I29" i="2"/>
  <c r="A30" i="2"/>
  <c r="B30" i="2"/>
  <c r="C30" i="2"/>
  <c r="D30" i="2"/>
  <c r="E30" i="2"/>
  <c r="F30" i="2"/>
  <c r="G30" i="2"/>
  <c r="H30" i="2"/>
  <c r="I30" i="2"/>
  <c r="A31" i="2"/>
  <c r="B31" i="2"/>
  <c r="C31" i="2"/>
  <c r="D31" i="2"/>
  <c r="E31" i="2"/>
  <c r="F31" i="2"/>
  <c r="G31" i="2"/>
  <c r="H31" i="2"/>
  <c r="I31" i="2"/>
  <c r="A32" i="2"/>
  <c r="B32" i="2"/>
  <c r="C32" i="2"/>
  <c r="D32" i="2"/>
  <c r="E32" i="2"/>
  <c r="F32" i="2"/>
  <c r="G32" i="2"/>
  <c r="H32" i="2"/>
  <c r="I32" i="2"/>
  <c r="A33" i="2"/>
  <c r="B33" i="2"/>
  <c r="C33" i="2"/>
  <c r="D33" i="2"/>
  <c r="E33" i="2"/>
  <c r="F33" i="2"/>
  <c r="G33" i="2"/>
  <c r="H33" i="2"/>
  <c r="I33" i="2"/>
  <c r="A34" i="2"/>
  <c r="B34" i="2"/>
  <c r="C34" i="2"/>
  <c r="D34" i="2"/>
  <c r="E34" i="2"/>
  <c r="F34" i="2"/>
  <c r="G34" i="2"/>
  <c r="H34" i="2"/>
  <c r="I34" i="2"/>
  <c r="A35" i="2"/>
  <c r="B35" i="2"/>
  <c r="C35" i="2"/>
  <c r="D35" i="2"/>
  <c r="E35" i="2"/>
  <c r="F35" i="2"/>
  <c r="G35" i="2"/>
  <c r="H35" i="2"/>
  <c r="I35" i="2"/>
  <c r="A36" i="2"/>
  <c r="B36" i="2"/>
  <c r="C36" i="2"/>
  <c r="D36" i="2"/>
  <c r="E36" i="2"/>
  <c r="F36" i="2"/>
  <c r="G36" i="2"/>
  <c r="H36" i="2"/>
  <c r="I36" i="2"/>
  <c r="A37" i="2"/>
  <c r="B37" i="2"/>
  <c r="C37" i="2"/>
  <c r="D37" i="2"/>
  <c r="E37" i="2"/>
  <c r="F37" i="2"/>
  <c r="G37" i="2"/>
  <c r="H37" i="2"/>
  <c r="I37" i="2"/>
  <c r="A38" i="2"/>
  <c r="B38" i="2"/>
  <c r="C38" i="2"/>
  <c r="D38" i="2"/>
  <c r="E38" i="2"/>
  <c r="F38" i="2"/>
  <c r="G38" i="2"/>
  <c r="H38" i="2"/>
  <c r="I38" i="2"/>
  <c r="A39" i="2"/>
  <c r="B39" i="2"/>
  <c r="C39" i="2"/>
  <c r="D39" i="2"/>
  <c r="E39" i="2"/>
  <c r="F39" i="2"/>
  <c r="G39" i="2"/>
  <c r="H39" i="2"/>
  <c r="I39" i="2"/>
  <c r="A40" i="2"/>
  <c r="B40" i="2"/>
  <c r="C40" i="2"/>
  <c r="D40" i="2"/>
  <c r="E40" i="2"/>
  <c r="F40" i="2"/>
  <c r="G40" i="2"/>
  <c r="H40" i="2"/>
  <c r="I40" i="2"/>
  <c r="A41" i="2"/>
  <c r="B41" i="2"/>
  <c r="C41" i="2"/>
  <c r="D41" i="2"/>
  <c r="E41" i="2"/>
  <c r="F41" i="2"/>
  <c r="G41" i="2"/>
  <c r="H41" i="2"/>
  <c r="I41" i="2"/>
  <c r="A42" i="2"/>
  <c r="B42" i="2"/>
  <c r="C42" i="2"/>
  <c r="D42" i="2"/>
  <c r="E42" i="2"/>
  <c r="F42" i="2"/>
  <c r="G42" i="2"/>
  <c r="H42" i="2"/>
  <c r="I42" i="2"/>
  <c r="A43" i="2"/>
  <c r="B43" i="2"/>
  <c r="C43" i="2"/>
  <c r="D43" i="2"/>
  <c r="E43" i="2"/>
  <c r="F43" i="2"/>
  <c r="G43" i="2"/>
  <c r="H43" i="2"/>
  <c r="I43" i="2"/>
  <c r="A44" i="2"/>
  <c r="B44" i="2"/>
  <c r="C44" i="2"/>
  <c r="D44" i="2"/>
  <c r="E44" i="2"/>
  <c r="F44" i="2"/>
  <c r="G44" i="2"/>
  <c r="H44" i="2"/>
  <c r="I44" i="2"/>
  <c r="A45" i="2"/>
  <c r="B45" i="2"/>
  <c r="C45" i="2"/>
  <c r="D45" i="2"/>
  <c r="E45" i="2"/>
  <c r="F45" i="2"/>
  <c r="G45" i="2"/>
  <c r="H45" i="2"/>
  <c r="I45" i="2"/>
  <c r="A46" i="2"/>
  <c r="B46" i="2"/>
  <c r="C46" i="2"/>
  <c r="D46" i="2"/>
  <c r="E46" i="2"/>
  <c r="F46" i="2"/>
  <c r="G46" i="2"/>
  <c r="H46" i="2"/>
  <c r="I46" i="2"/>
  <c r="A47" i="2"/>
  <c r="B47" i="2"/>
  <c r="C47" i="2"/>
  <c r="D47" i="2"/>
  <c r="E47" i="2"/>
  <c r="F47" i="2"/>
  <c r="G47" i="2"/>
  <c r="H47" i="2"/>
  <c r="I47" i="2"/>
  <c r="A48" i="2"/>
  <c r="B48" i="2"/>
  <c r="C48" i="2"/>
  <c r="D48" i="2"/>
  <c r="E48" i="2"/>
  <c r="F48" i="2"/>
  <c r="G48" i="2"/>
  <c r="H48" i="2"/>
  <c r="I48" i="2"/>
  <c r="A49" i="2"/>
  <c r="B49" i="2"/>
  <c r="C49" i="2"/>
  <c r="D49" i="2"/>
  <c r="E49" i="2"/>
  <c r="F49" i="2"/>
  <c r="G49" i="2"/>
  <c r="H49" i="2"/>
  <c r="I49" i="2"/>
  <c r="A50" i="2"/>
  <c r="B50" i="2"/>
  <c r="C50" i="2"/>
  <c r="D50" i="2"/>
  <c r="E50" i="2"/>
  <c r="F50" i="2"/>
  <c r="G50" i="2"/>
  <c r="H50" i="2"/>
  <c r="I50" i="2"/>
  <c r="A51" i="2"/>
  <c r="B51" i="2"/>
  <c r="C51" i="2"/>
  <c r="D51" i="2"/>
  <c r="E51" i="2"/>
  <c r="F51" i="2"/>
  <c r="G51" i="2"/>
  <c r="H51" i="2"/>
  <c r="I51" i="2"/>
  <c r="A52" i="2"/>
  <c r="B52" i="2"/>
  <c r="C52" i="2"/>
  <c r="D52" i="2"/>
  <c r="E52" i="2"/>
  <c r="F52" i="2"/>
  <c r="G52" i="2"/>
  <c r="H52" i="2"/>
  <c r="I52" i="2"/>
  <c r="A53" i="2"/>
  <c r="B53" i="2"/>
  <c r="C53" i="2"/>
  <c r="D53" i="2"/>
  <c r="E53" i="2"/>
  <c r="F53" i="2"/>
  <c r="G53" i="2"/>
  <c r="H53" i="2"/>
  <c r="I53" i="2"/>
  <c r="A54" i="2"/>
  <c r="B54" i="2"/>
  <c r="C54" i="2"/>
  <c r="D54" i="2"/>
  <c r="E54" i="2"/>
  <c r="F54" i="2"/>
  <c r="G54" i="2"/>
  <c r="H54" i="2"/>
  <c r="I54" i="2"/>
  <c r="A55" i="2"/>
  <c r="B55" i="2"/>
  <c r="C55" i="2"/>
  <c r="D55" i="2"/>
  <c r="E55" i="2"/>
  <c r="F55" i="2"/>
  <c r="G55" i="2"/>
  <c r="H55" i="2"/>
  <c r="I55" i="2"/>
  <c r="A56" i="2"/>
  <c r="B56" i="2"/>
  <c r="C56" i="2"/>
  <c r="D56" i="2"/>
  <c r="E56" i="2"/>
  <c r="F56" i="2"/>
  <c r="G56" i="2"/>
  <c r="H56" i="2"/>
  <c r="I56" i="2"/>
  <c r="A57" i="2"/>
  <c r="B57" i="2"/>
  <c r="C57" i="2"/>
  <c r="D57" i="2"/>
  <c r="E57" i="2"/>
  <c r="F57" i="2"/>
  <c r="G57" i="2"/>
  <c r="H57" i="2"/>
  <c r="I57" i="2"/>
  <c r="A58" i="2"/>
  <c r="B58" i="2"/>
  <c r="C58" i="2"/>
  <c r="D58" i="2"/>
  <c r="E58" i="2"/>
  <c r="F58" i="2"/>
  <c r="G58" i="2"/>
  <c r="H58" i="2"/>
  <c r="I58" i="2"/>
  <c r="A59" i="2"/>
  <c r="B59" i="2"/>
  <c r="C59" i="2"/>
  <c r="D59" i="2"/>
  <c r="E59" i="2"/>
  <c r="F59" i="2"/>
  <c r="G59" i="2"/>
  <c r="H59" i="2"/>
  <c r="I59" i="2"/>
  <c r="A60" i="2"/>
  <c r="B60" i="2"/>
  <c r="C60" i="2"/>
  <c r="D60" i="2"/>
  <c r="E60" i="2"/>
  <c r="F60" i="2"/>
  <c r="G60" i="2"/>
  <c r="H60" i="2"/>
  <c r="I60" i="2"/>
  <c r="A61" i="2"/>
  <c r="B61" i="2"/>
  <c r="C61" i="2"/>
  <c r="D61" i="2"/>
  <c r="E61" i="2"/>
  <c r="F61" i="2"/>
  <c r="G61" i="2"/>
  <c r="H61" i="2"/>
  <c r="I61" i="2"/>
  <c r="A62" i="2"/>
  <c r="B62" i="2"/>
  <c r="C62" i="2"/>
  <c r="D62" i="2"/>
  <c r="E62" i="2"/>
  <c r="F62" i="2"/>
  <c r="G62" i="2"/>
  <c r="H62" i="2"/>
  <c r="I62" i="2"/>
  <c r="G5" i="2"/>
  <c r="H5" i="2"/>
  <c r="I5" i="2"/>
  <c r="F5" i="2"/>
  <c r="G4" i="2"/>
  <c r="H4" i="2"/>
  <c r="I4" i="2"/>
  <c r="B4" i="2"/>
  <c r="C4" i="2"/>
  <c r="D4" i="2"/>
  <c r="I4" i="6"/>
  <c r="H4" i="6"/>
  <c r="G4" i="6"/>
  <c r="F4" i="6"/>
  <c r="D4" i="6"/>
  <c r="C4" i="6"/>
  <c r="B4" i="6"/>
  <c r="A4" i="6"/>
  <c r="O4" i="11"/>
  <c r="P4" i="11"/>
  <c r="Q4" i="11"/>
  <c r="R4" i="11"/>
  <c r="S4" i="11"/>
  <c r="I4" i="11"/>
  <c r="J4" i="11"/>
  <c r="K4" i="11"/>
  <c r="L4" i="11"/>
  <c r="M4" i="11"/>
  <c r="N4" i="11"/>
  <c r="G4" i="11"/>
  <c r="H4" i="11"/>
  <c r="E4" i="11"/>
  <c r="F4" i="11"/>
  <c r="D4" i="11"/>
  <c r="B4" i="11"/>
  <c r="C4" i="11"/>
  <c r="A4" i="11"/>
  <c r="A4" i="2"/>
  <c r="A5" i="2"/>
  <c r="B5" i="2"/>
  <c r="C5" i="2"/>
  <c r="D5" i="2"/>
  <c r="E5" i="2"/>
  <c r="A5" i="6"/>
  <c r="B5" i="6"/>
  <c r="C5" i="6"/>
  <c r="D5" i="6"/>
  <c r="E5" i="6"/>
  <c r="F5" i="6"/>
  <c r="G5" i="6"/>
  <c r="H5" i="6"/>
  <c r="A6" i="6"/>
  <c r="B6" i="6"/>
  <c r="C6" i="6"/>
  <c r="D6" i="6"/>
  <c r="E6" i="6"/>
  <c r="F6" i="6"/>
  <c r="G6" i="6"/>
  <c r="H6" i="6"/>
  <c r="A7" i="6"/>
  <c r="B7" i="6"/>
  <c r="C7" i="6"/>
  <c r="D7" i="6"/>
  <c r="E7" i="6"/>
  <c r="F7" i="6"/>
  <c r="G7" i="6"/>
  <c r="H7" i="6"/>
  <c r="A8" i="6"/>
  <c r="B8" i="6"/>
  <c r="C8" i="6"/>
  <c r="D8" i="6"/>
  <c r="E8" i="6"/>
  <c r="F8" i="6"/>
  <c r="G8" i="6"/>
  <c r="H8" i="6"/>
  <c r="A9" i="6"/>
  <c r="B9" i="6"/>
  <c r="C9" i="6"/>
  <c r="D9" i="6"/>
  <c r="E9" i="6"/>
  <c r="F9" i="6"/>
  <c r="G9" i="6"/>
  <c r="H9" i="6"/>
  <c r="A10" i="6"/>
  <c r="B10" i="6"/>
  <c r="C10" i="6"/>
  <c r="D10" i="6"/>
  <c r="E10" i="6"/>
  <c r="F10" i="6"/>
  <c r="G10" i="6"/>
  <c r="H10" i="6"/>
  <c r="A11" i="6"/>
  <c r="B11" i="6"/>
  <c r="C11" i="6"/>
  <c r="D11" i="6"/>
  <c r="E11" i="6"/>
  <c r="F11" i="6"/>
  <c r="G11" i="6"/>
  <c r="H11" i="6"/>
  <c r="A12" i="6"/>
  <c r="B12" i="6"/>
  <c r="C12" i="6"/>
  <c r="D12" i="6"/>
  <c r="E12" i="6"/>
  <c r="F12" i="6"/>
  <c r="G12" i="6"/>
  <c r="H12" i="6"/>
  <c r="A13" i="6"/>
  <c r="B13" i="6"/>
  <c r="C13" i="6"/>
  <c r="D13" i="6"/>
  <c r="E13" i="6"/>
  <c r="F13" i="6"/>
  <c r="G13" i="6"/>
  <c r="H13" i="6"/>
  <c r="A14" i="6"/>
  <c r="B14" i="6"/>
  <c r="C14" i="6"/>
  <c r="D14" i="6"/>
  <c r="E14" i="6"/>
  <c r="F14" i="6"/>
  <c r="G14" i="6"/>
  <c r="H14" i="6"/>
  <c r="A15" i="6"/>
  <c r="B15" i="6"/>
  <c r="C15" i="6"/>
  <c r="D15" i="6"/>
  <c r="E15" i="6"/>
  <c r="F15" i="6"/>
  <c r="G15" i="6"/>
  <c r="H15" i="6"/>
  <c r="A16" i="6"/>
  <c r="B16" i="6"/>
  <c r="C16" i="6"/>
  <c r="D16" i="6"/>
  <c r="E16" i="6"/>
  <c r="F16" i="6"/>
  <c r="G16" i="6"/>
  <c r="H16" i="6"/>
  <c r="A17" i="6"/>
  <c r="B17" i="6"/>
  <c r="C17" i="6"/>
  <c r="D17" i="6"/>
  <c r="E17" i="6"/>
  <c r="F17" i="6"/>
  <c r="G17" i="6"/>
  <c r="H17" i="6"/>
  <c r="A18" i="6"/>
  <c r="B18" i="6"/>
  <c r="C18" i="6"/>
  <c r="D18" i="6"/>
  <c r="E18" i="6"/>
  <c r="F18" i="6"/>
  <c r="G18" i="6"/>
  <c r="H18" i="6"/>
  <c r="A19" i="6"/>
  <c r="B19" i="6"/>
  <c r="C19" i="6"/>
  <c r="D19" i="6"/>
  <c r="E19" i="6"/>
  <c r="F19" i="6"/>
  <c r="G19" i="6"/>
  <c r="H19" i="6"/>
  <c r="A20" i="6"/>
  <c r="B20" i="6"/>
  <c r="C20" i="6"/>
  <c r="D20" i="6"/>
  <c r="E20" i="6"/>
  <c r="F20" i="6"/>
  <c r="G20" i="6"/>
  <c r="H20" i="6"/>
  <c r="A21" i="6"/>
  <c r="B21" i="6"/>
  <c r="C21" i="6"/>
  <c r="D21" i="6"/>
  <c r="E21" i="6"/>
  <c r="F21" i="6"/>
  <c r="G21" i="6"/>
  <c r="H21" i="6"/>
  <c r="A22" i="6"/>
  <c r="B22" i="6"/>
  <c r="C22" i="6"/>
  <c r="D22" i="6"/>
  <c r="E22" i="6"/>
  <c r="F22" i="6"/>
  <c r="G22" i="6"/>
  <c r="H22" i="6"/>
  <c r="A23" i="6"/>
  <c r="B23" i="6"/>
  <c r="C23" i="6"/>
  <c r="D23" i="6"/>
  <c r="E23" i="6"/>
  <c r="F23" i="6"/>
  <c r="G23" i="6"/>
  <c r="H23" i="6"/>
  <c r="A24" i="6"/>
  <c r="B24" i="6"/>
  <c r="C24" i="6"/>
  <c r="D24" i="6"/>
  <c r="E24" i="6"/>
  <c r="F24" i="6"/>
  <c r="G24" i="6"/>
  <c r="H24" i="6"/>
  <c r="A25" i="6"/>
  <c r="B25" i="6"/>
  <c r="C25" i="6"/>
  <c r="D25" i="6"/>
  <c r="E25" i="6"/>
  <c r="F25" i="6"/>
  <c r="G25" i="6"/>
  <c r="H25" i="6"/>
  <c r="A26" i="6"/>
  <c r="B26" i="6"/>
  <c r="C26" i="6"/>
  <c r="D26" i="6"/>
  <c r="E26" i="6"/>
  <c r="F26" i="6"/>
  <c r="G26" i="6"/>
  <c r="H26" i="6"/>
  <c r="A27" i="6"/>
  <c r="B27" i="6"/>
  <c r="C27" i="6"/>
  <c r="D27" i="6"/>
  <c r="E27" i="6"/>
  <c r="F27" i="6"/>
  <c r="G27" i="6"/>
  <c r="H27" i="6"/>
  <c r="A28" i="6"/>
  <c r="B28" i="6"/>
  <c r="C28" i="6"/>
  <c r="D28" i="6"/>
  <c r="E28" i="6"/>
  <c r="F28" i="6"/>
  <c r="G28" i="6"/>
  <c r="H28" i="6"/>
  <c r="A29" i="6"/>
  <c r="B29" i="6"/>
  <c r="C29" i="6"/>
  <c r="D29" i="6"/>
  <c r="E29" i="6"/>
  <c r="F29" i="6"/>
  <c r="G29" i="6"/>
  <c r="H29" i="6"/>
  <c r="A30" i="6"/>
  <c r="B30" i="6"/>
  <c r="C30" i="6"/>
  <c r="D30" i="6"/>
  <c r="E30" i="6"/>
  <c r="F30" i="6"/>
  <c r="G30" i="6"/>
  <c r="H30" i="6"/>
  <c r="A31" i="6"/>
  <c r="B31" i="6"/>
  <c r="C31" i="6"/>
  <c r="D31" i="6"/>
  <c r="E31" i="6"/>
  <c r="F31" i="6"/>
  <c r="G31" i="6"/>
  <c r="H31" i="6"/>
  <c r="A32" i="6"/>
  <c r="B32" i="6"/>
  <c r="C32" i="6"/>
  <c r="D32" i="6"/>
  <c r="E32" i="6"/>
  <c r="F32" i="6"/>
  <c r="G32" i="6"/>
  <c r="H32" i="6"/>
  <c r="A33" i="6"/>
  <c r="B33" i="6"/>
  <c r="C33" i="6"/>
  <c r="D33" i="6"/>
  <c r="E33" i="6"/>
  <c r="F33" i="6"/>
  <c r="G33" i="6"/>
  <c r="H33" i="6"/>
  <c r="A34" i="6"/>
  <c r="B34" i="6"/>
  <c r="C34" i="6"/>
  <c r="D34" i="6"/>
  <c r="E34" i="6"/>
  <c r="F34" i="6"/>
  <c r="G34" i="6"/>
  <c r="H34" i="6"/>
  <c r="A35" i="6"/>
  <c r="B35" i="6"/>
  <c r="C35" i="6"/>
  <c r="D35" i="6"/>
  <c r="E35" i="6"/>
  <c r="F35" i="6"/>
  <c r="G35" i="6"/>
  <c r="H35" i="6"/>
  <c r="A36" i="6"/>
  <c r="B36" i="6"/>
  <c r="C36" i="6"/>
  <c r="D36" i="6"/>
  <c r="E36" i="6"/>
  <c r="F36" i="6"/>
  <c r="G36" i="6"/>
  <c r="H36" i="6"/>
  <c r="A37" i="6"/>
  <c r="B37" i="6"/>
  <c r="C37" i="6"/>
  <c r="D37" i="6"/>
  <c r="E37" i="6"/>
  <c r="F37" i="6"/>
  <c r="G37" i="6"/>
  <c r="H37" i="6"/>
  <c r="A38" i="6"/>
  <c r="B38" i="6"/>
  <c r="C38" i="6"/>
  <c r="D38" i="6"/>
  <c r="E38" i="6"/>
  <c r="F38" i="6"/>
  <c r="G38" i="6"/>
  <c r="H38" i="6"/>
  <c r="A39" i="6"/>
  <c r="B39" i="6"/>
  <c r="C39" i="6"/>
  <c r="D39" i="6"/>
  <c r="E39" i="6"/>
  <c r="F39" i="6"/>
  <c r="G39" i="6"/>
  <c r="H39" i="6"/>
  <c r="A40" i="6"/>
  <c r="B40" i="6"/>
  <c r="C40" i="6"/>
  <c r="D40" i="6"/>
  <c r="E40" i="6"/>
  <c r="F40" i="6"/>
  <c r="G40" i="6"/>
  <c r="H40" i="6"/>
  <c r="A41" i="6"/>
  <c r="B41" i="6"/>
  <c r="C41" i="6"/>
  <c r="D41" i="6"/>
  <c r="E41" i="6"/>
  <c r="F41" i="6"/>
  <c r="G41" i="6"/>
  <c r="H41" i="6"/>
  <c r="A42" i="6"/>
  <c r="B42" i="6"/>
  <c r="C42" i="6"/>
  <c r="D42" i="6"/>
  <c r="E42" i="6"/>
  <c r="F42" i="6"/>
  <c r="G42" i="6"/>
  <c r="H42" i="6"/>
  <c r="A43" i="6"/>
  <c r="B43" i="6"/>
  <c r="C43" i="6"/>
  <c r="D43" i="6"/>
  <c r="E43" i="6"/>
  <c r="F43" i="6"/>
  <c r="G43" i="6"/>
  <c r="H43" i="6"/>
  <c r="A44" i="6"/>
  <c r="B44" i="6"/>
  <c r="C44" i="6"/>
  <c r="D44" i="6"/>
  <c r="E44" i="6"/>
  <c r="F44" i="6"/>
  <c r="G44" i="6"/>
  <c r="H44" i="6"/>
  <c r="A45" i="6"/>
  <c r="B45" i="6"/>
  <c r="C45" i="6"/>
  <c r="D45" i="6"/>
  <c r="E45" i="6"/>
  <c r="F45" i="6"/>
  <c r="G45" i="6"/>
  <c r="H45" i="6"/>
  <c r="A46" i="6"/>
  <c r="B46" i="6"/>
  <c r="C46" i="6"/>
  <c r="D46" i="6"/>
  <c r="E46" i="6"/>
  <c r="F46" i="6"/>
  <c r="G46" i="6"/>
  <c r="H46" i="6"/>
  <c r="A47" i="6"/>
  <c r="B47" i="6"/>
  <c r="C47" i="6"/>
  <c r="D47" i="6"/>
  <c r="E47" i="6"/>
  <c r="F47" i="6"/>
  <c r="G47" i="6"/>
  <c r="H47" i="6"/>
  <c r="A48" i="6"/>
  <c r="B48" i="6"/>
  <c r="C48" i="6"/>
  <c r="D48" i="6"/>
  <c r="E48" i="6"/>
  <c r="F48" i="6"/>
  <c r="G48" i="6"/>
  <c r="H48" i="6"/>
  <c r="A49" i="6"/>
  <c r="B49" i="6"/>
  <c r="C49" i="6"/>
  <c r="D49" i="6"/>
  <c r="E49" i="6"/>
  <c r="F49" i="6"/>
  <c r="G49" i="6"/>
  <c r="H49" i="6"/>
  <c r="A50" i="6"/>
  <c r="B50" i="6"/>
  <c r="C50" i="6"/>
  <c r="D50" i="6"/>
  <c r="E50" i="6"/>
  <c r="F50" i="6"/>
  <c r="G50" i="6"/>
  <c r="H50" i="6"/>
  <c r="A51" i="6"/>
  <c r="B51" i="6"/>
  <c r="C51" i="6"/>
  <c r="D51" i="6"/>
  <c r="E51" i="6"/>
  <c r="F51" i="6"/>
  <c r="G51" i="6"/>
  <c r="H51" i="6"/>
  <c r="A52" i="6"/>
  <c r="B52" i="6"/>
  <c r="C52" i="6"/>
  <c r="D52" i="6"/>
  <c r="E52" i="6"/>
  <c r="F52" i="6"/>
  <c r="G52" i="6"/>
  <c r="H52" i="6"/>
  <c r="A53" i="6"/>
  <c r="B53" i="6"/>
  <c r="C53" i="6"/>
  <c r="D53" i="6"/>
  <c r="E53" i="6"/>
  <c r="F53" i="6"/>
  <c r="G53" i="6"/>
  <c r="H53" i="6"/>
  <c r="A54" i="6"/>
  <c r="B54" i="6"/>
  <c r="C54" i="6"/>
  <c r="D54" i="6"/>
  <c r="E54" i="6"/>
  <c r="F54" i="6"/>
  <c r="G54" i="6"/>
  <c r="H54" i="6"/>
  <c r="A55" i="6"/>
  <c r="B55" i="6"/>
  <c r="C55" i="6"/>
  <c r="D55" i="6"/>
  <c r="E55" i="6"/>
  <c r="F55" i="6"/>
  <c r="G55" i="6"/>
  <c r="H55" i="6"/>
  <c r="A56" i="6"/>
  <c r="B56" i="6"/>
  <c r="C56" i="6"/>
  <c r="D56" i="6"/>
  <c r="E56" i="6"/>
  <c r="F56" i="6"/>
  <c r="G56" i="6"/>
  <c r="H56" i="6"/>
  <c r="A57" i="6"/>
  <c r="B57" i="6"/>
  <c r="C57" i="6"/>
  <c r="D57" i="6"/>
  <c r="E57" i="6"/>
  <c r="F57" i="6"/>
  <c r="G57" i="6"/>
  <c r="H57" i="6"/>
  <c r="A58" i="6"/>
  <c r="B58" i="6"/>
  <c r="C58" i="6"/>
  <c r="D58" i="6"/>
  <c r="E58" i="6"/>
  <c r="F58" i="6"/>
  <c r="G58" i="6"/>
  <c r="H58" i="6"/>
  <c r="A59" i="6"/>
  <c r="B59" i="6"/>
  <c r="C59" i="6"/>
  <c r="D59" i="6"/>
  <c r="E59" i="6"/>
  <c r="F59" i="6"/>
  <c r="G59" i="6"/>
  <c r="H59" i="6"/>
  <c r="A60" i="6"/>
  <c r="B60" i="6"/>
  <c r="C60" i="6"/>
  <c r="D60" i="6"/>
  <c r="E60" i="6"/>
  <c r="F60" i="6"/>
  <c r="G60" i="6"/>
  <c r="H60" i="6"/>
  <c r="A61" i="6"/>
  <c r="B61" i="6"/>
  <c r="C61" i="6"/>
  <c r="D61" i="6"/>
  <c r="E61" i="6"/>
  <c r="F61" i="6"/>
  <c r="G61" i="6"/>
  <c r="H61" i="6"/>
  <c r="A62" i="6"/>
  <c r="B62" i="6"/>
  <c r="C62" i="6"/>
  <c r="D62" i="6"/>
  <c r="E62" i="6"/>
  <c r="F62" i="6"/>
  <c r="G62" i="6"/>
  <c r="H62" i="6"/>
  <c r="A63" i="6"/>
  <c r="B63" i="6"/>
  <c r="C63" i="6"/>
  <c r="D63" i="6"/>
  <c r="E63" i="6"/>
  <c r="F63" i="6"/>
  <c r="G63" i="6"/>
  <c r="H63" i="6"/>
  <c r="D38" i="9" l="1"/>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C62" i="9"/>
  <c r="D62" i="9" s="1"/>
  <c r="C61" i="9"/>
  <c r="D61" i="9" s="1"/>
  <c r="C60" i="9"/>
  <c r="D60" i="9" s="1"/>
  <c r="C59" i="9"/>
  <c r="D59" i="9" s="1"/>
  <c r="C58" i="9"/>
  <c r="D58" i="9" s="1"/>
  <c r="C57" i="9"/>
  <c r="D57" i="9" s="1"/>
  <c r="C56" i="9"/>
  <c r="D56" i="9" s="1"/>
  <c r="C55" i="9"/>
  <c r="D55" i="9" s="1"/>
  <c r="C54" i="9"/>
  <c r="D54" i="9" s="1"/>
  <c r="C53" i="9"/>
  <c r="D53" i="9" s="1"/>
  <c r="C52" i="9"/>
  <c r="D52" i="9" s="1"/>
  <c r="C51" i="9"/>
  <c r="D51" i="9" s="1"/>
  <c r="C50" i="9"/>
  <c r="D50" i="9" s="1"/>
  <c r="C49" i="9"/>
  <c r="D49" i="9" s="1"/>
  <c r="C48" i="9"/>
  <c r="D48" i="9" s="1"/>
  <c r="C47" i="9"/>
  <c r="D47" i="9" s="1"/>
  <c r="C46" i="9"/>
  <c r="D46" i="9" s="1"/>
  <c r="C45" i="9"/>
  <c r="D45" i="9" s="1"/>
  <c r="C44" i="9"/>
  <c r="D44" i="9" s="1"/>
  <c r="C43" i="9"/>
  <c r="D43" i="9" s="1"/>
  <c r="C42" i="9"/>
  <c r="D42" i="9" s="1"/>
  <c r="C41" i="9"/>
  <c r="D41" i="9" s="1"/>
  <c r="C40" i="9"/>
  <c r="D40" i="9" s="1"/>
  <c r="C39" i="9"/>
  <c r="D39" i="9" s="1"/>
  <c r="C37" i="9"/>
  <c r="D37" i="9" s="1"/>
  <c r="C36" i="9"/>
  <c r="D36" i="9" s="1"/>
  <c r="C35" i="9"/>
  <c r="D35" i="9" s="1"/>
  <c r="C34" i="9"/>
  <c r="D34" i="9" s="1"/>
  <c r="C33" i="9"/>
  <c r="D33" i="9" s="1"/>
  <c r="C32" i="9"/>
  <c r="D32" i="9" s="1"/>
  <c r="C31" i="9"/>
  <c r="D31" i="9" s="1"/>
  <c r="C30" i="9"/>
  <c r="D30" i="9" s="1"/>
  <c r="C29" i="9"/>
  <c r="D29" i="9" s="1"/>
  <c r="C28" i="9"/>
  <c r="D28" i="9" s="1"/>
  <c r="C27" i="9"/>
  <c r="D27" i="9" s="1"/>
  <c r="C26" i="9"/>
  <c r="D26" i="9" s="1"/>
  <c r="C25" i="9"/>
  <c r="D25" i="9" s="1"/>
  <c r="C24" i="9"/>
  <c r="D24" i="9" s="1"/>
  <c r="C23" i="9"/>
  <c r="D23" i="9" s="1"/>
  <c r="C22" i="9"/>
  <c r="D22" i="9" s="1"/>
  <c r="C21" i="9"/>
  <c r="D21" i="9" s="1"/>
  <c r="C20" i="9"/>
  <c r="D20" i="9" s="1"/>
  <c r="C19" i="9"/>
  <c r="D19" i="9" s="1"/>
  <c r="C18" i="9"/>
  <c r="D18" i="9" s="1"/>
  <c r="C17" i="9"/>
  <c r="D17" i="9" s="1"/>
  <c r="C16" i="9"/>
  <c r="D16" i="9" s="1"/>
  <c r="C15" i="9"/>
  <c r="D15" i="9" s="1"/>
  <c r="C14" i="9"/>
  <c r="D14" i="9" s="1"/>
  <c r="C13" i="9"/>
  <c r="D13" i="9" s="1"/>
  <c r="C12" i="9"/>
  <c r="D12" i="9" s="1"/>
  <c r="C11" i="9"/>
  <c r="D11" i="9" s="1"/>
  <c r="C10" i="9"/>
  <c r="D10" i="9" s="1"/>
  <c r="C9" i="9"/>
  <c r="D9" i="9" s="1"/>
  <c r="C8" i="9"/>
  <c r="D8" i="9" s="1"/>
  <c r="C7" i="9"/>
  <c r="D7" i="9" s="1"/>
  <c r="C6" i="9"/>
  <c r="D6" i="9" s="1"/>
  <c r="C5" i="9"/>
  <c r="D5" i="9" s="1"/>
  <c r="C4" i="9"/>
  <c r="D4" i="9" s="1"/>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C3" i="9"/>
  <c r="X50" i="1"/>
  <c r="X17" i="1"/>
  <c r="X19" i="1"/>
  <c r="X21" i="1"/>
  <c r="X23" i="1"/>
  <c r="X25" i="1"/>
  <c r="X27" i="1"/>
  <c r="X29" i="1"/>
  <c r="X15" i="1"/>
  <c r="X16" i="1"/>
  <c r="X18" i="1"/>
  <c r="X20" i="1"/>
  <c r="X22" i="1"/>
  <c r="X24" i="1"/>
  <c r="X26" i="1"/>
  <c r="X28" i="1"/>
  <c r="X14" i="1"/>
  <c r="X11" i="1"/>
  <c r="X12" i="1"/>
  <c r="X13" i="1"/>
  <c r="X47" i="1"/>
  <c r="X45" i="1"/>
  <c r="X48" i="1"/>
  <c r="X49" i="1"/>
  <c r="X2" i="1"/>
  <c r="X3" i="1"/>
  <c r="X4" i="1"/>
  <c r="X5" i="1"/>
  <c r="X46" i="1"/>
  <c r="X34" i="1"/>
  <c r="X36" i="1"/>
  <c r="X38" i="1"/>
  <c r="X40" i="1"/>
  <c r="X42" i="1"/>
  <c r="X44" i="1"/>
  <c r="X30" i="1"/>
  <c r="X31" i="1"/>
  <c r="X32" i="1"/>
  <c r="X33" i="1"/>
  <c r="X35" i="1"/>
  <c r="X37" i="1"/>
  <c r="X39" i="1"/>
  <c r="X41" i="1"/>
  <c r="X43" i="1"/>
  <c r="X7" i="1"/>
  <c r="X8" i="1"/>
  <c r="X9" i="1"/>
  <c r="X10" i="1"/>
  <c r="X6" i="1"/>
  <c r="X53" i="1"/>
  <c r="X54" i="1"/>
  <c r="X52" i="1"/>
  <c r="X57" i="1"/>
  <c r="X59" i="1"/>
  <c r="X51" i="1"/>
  <c r="I5" i="6" l="1"/>
  <c r="I28" i="6"/>
  <c r="I6" i="6"/>
  <c r="I30" i="6"/>
  <c r="I21" i="6"/>
  <c r="I48" i="6"/>
  <c r="I51" i="6"/>
  <c r="I49" i="6"/>
  <c r="I19" i="6"/>
  <c r="I20" i="6"/>
  <c r="I41" i="6"/>
  <c r="I23" i="6"/>
  <c r="I44" i="6"/>
  <c r="I26" i="6"/>
  <c r="I24" i="6"/>
  <c r="I12" i="6"/>
  <c r="I10" i="6"/>
  <c r="I47" i="6"/>
  <c r="I9" i="6"/>
  <c r="I11" i="6"/>
  <c r="I29" i="6"/>
  <c r="I31" i="6"/>
  <c r="I16" i="6"/>
  <c r="I15" i="6"/>
  <c r="I38" i="6"/>
  <c r="I40" i="6"/>
  <c r="I60" i="6"/>
  <c r="I61" i="6"/>
  <c r="I42" i="6"/>
  <c r="I62" i="6"/>
  <c r="I22" i="6"/>
  <c r="I43" i="6"/>
  <c r="I63" i="6"/>
  <c r="I45" i="6"/>
  <c r="I25" i="6"/>
  <c r="I46" i="6"/>
  <c r="I8" i="6"/>
  <c r="I39" i="6"/>
  <c r="I52" i="6"/>
  <c r="I53" i="6"/>
  <c r="I13" i="6"/>
  <c r="I33" i="6"/>
  <c r="I54" i="6"/>
  <c r="I55" i="6"/>
  <c r="I7" i="6"/>
  <c r="I34" i="6"/>
  <c r="I56" i="6"/>
  <c r="I50" i="6"/>
  <c r="I57" i="6"/>
  <c r="I27" i="6"/>
  <c r="I35" i="6"/>
  <c r="I37" i="6"/>
  <c r="I36" i="6"/>
  <c r="I17" i="6"/>
  <c r="I58" i="6"/>
  <c r="I18" i="6"/>
  <c r="I59" i="6"/>
  <c r="I32" i="6"/>
  <c r="I14" i="6"/>
</calcChain>
</file>

<file path=xl/sharedStrings.xml><?xml version="1.0" encoding="utf-8"?>
<sst xmlns="http://schemas.openxmlformats.org/spreadsheetml/2006/main" count="791" uniqueCount="277">
  <si>
    <t>Excepting A4-personel and A7-contacts, just modify the "Data" sheet. Let all the other sheets populate from the "Data" sheet.</t>
  </si>
  <si>
    <t>2023 10-24</t>
  </si>
  <si>
    <t>Older notes retained at C:\Users\mt954ad\OneDrive - Florida Department of Transportation\RR\OLD</t>
  </si>
  <si>
    <t xml:space="preserve">(1) Include all undergrade structures where spans exceed 10 feet. </t>
  </si>
  <si>
    <t>(2) Request D6 rename 87R001 to 87RN70.</t>
  </si>
  <si>
    <t>BMP formatting rules:</t>
  </si>
  <si>
    <t>(1) Font sizes are either 11 for body, 11 bold capital for subheadings, 13 bold capital for headings</t>
  </si>
  <si>
    <t>(2) Spacings are 1.15 throughout, paragraphs are 6 points before each paragraph, and all 13-size section headings get a page break</t>
  </si>
  <si>
    <t>Bridge No.</t>
  </si>
  <si>
    <t>Railway</t>
  </si>
  <si>
    <t>Mile Post</t>
  </si>
  <si>
    <t>Intersection</t>
  </si>
  <si>
    <t>District</t>
  </si>
  <si>
    <t>Nearest Town</t>
  </si>
  <si>
    <t>Latitude</t>
  </si>
  <si>
    <t>Longitude</t>
  </si>
  <si>
    <t>No Tracks</t>
  </si>
  <si>
    <t>Total Length</t>
  </si>
  <si>
    <t>No Spans</t>
  </si>
  <si>
    <t>Max Span Length</t>
  </si>
  <si>
    <t>Superstructure Type</t>
  </si>
  <si>
    <t>Deck Type</t>
  </si>
  <si>
    <t>Substructure Type</t>
  </si>
  <si>
    <t>Foundation Type</t>
  </si>
  <si>
    <t>Height</t>
  </si>
  <si>
    <t>Year Built</t>
  </si>
  <si>
    <t>Scour Critical</t>
  </si>
  <si>
    <t>Notes</t>
  </si>
  <si>
    <t>Rail Agency Annual FRA Inspections</t>
  </si>
  <si>
    <t>FDOT Routine Inspections</t>
  </si>
  <si>
    <t>Rail Agency Underwater Inspections</t>
  </si>
  <si>
    <t>FDOT Under Water Inspections</t>
  </si>
  <si>
    <t>Additional  Inspections</t>
  </si>
  <si>
    <t>Design Cooper 
E- Rating</t>
  </si>
  <si>
    <t>Normal Cooper 
E-Rating</t>
  </si>
  <si>
    <t>Max Cooper 
E- Rating</t>
  </si>
  <si>
    <t>286K 
Equivalent</t>
  </si>
  <si>
    <t>Bridge Type (Railroad, Pedestrian, Overhead)</t>
  </si>
  <si>
    <t>FDOT Inspection Schedule</t>
  </si>
  <si>
    <t>map color</t>
  </si>
  <si>
    <t>16RN71</t>
  </si>
  <si>
    <t>CSX RR</t>
  </si>
  <si>
    <t>N LAKE PARKER AVE</t>
  </si>
  <si>
    <t>Lake Land</t>
  </si>
  <si>
    <t>Steel FC</t>
  </si>
  <si>
    <t>OD</t>
  </si>
  <si>
    <t>Conc</t>
  </si>
  <si>
    <t>12 months</t>
  </si>
  <si>
    <t>24 months</t>
  </si>
  <si>
    <t>Railroad</t>
  </si>
  <si>
    <t>16RN72</t>
  </si>
  <si>
    <t>I-4</t>
  </si>
  <si>
    <t>Harmony Hills</t>
  </si>
  <si>
    <t>BD</t>
  </si>
  <si>
    <t>CFRC</t>
  </si>
  <si>
    <t>Bike Trail 621318N</t>
  </si>
  <si>
    <t>DeLand</t>
  </si>
  <si>
    <t>RCB</t>
  </si>
  <si>
    <t xml:space="preserve">Bridge access is by road.  The underside of the concrete deck slab will be inspected using a ladder. </t>
  </si>
  <si>
    <t>Slough/Creek</t>
  </si>
  <si>
    <t>Taft</t>
  </si>
  <si>
    <t>TUB</t>
  </si>
  <si>
    <t>48 months</t>
  </si>
  <si>
    <t>US 17/92  622149G</t>
  </si>
  <si>
    <t>Maitland</t>
  </si>
  <si>
    <t>PCG | TPG | TPG | TPG | RCS</t>
  </si>
  <si>
    <t>BD | OD | OD | OD | BD</t>
  </si>
  <si>
    <t>Conc | Conc | Conc | Conc | Conc</t>
  </si>
  <si>
    <t>1957 | 1957 | 1957 | 1935 | 1935</t>
  </si>
  <si>
    <t xml:space="preserve">750255 Inspecting the bridge deck and superstructure above the ties requires protection using the proper authority.  Inspection of the superstructure below the ties will be accomplished using a hi-rail equipped inspection vehicle with boom and bucket using the proper authority or a platform inspection truck located on the roadway surface.  The use of either the inspection vehicle from the roadway surface or the hi-rail inspection vehicle (when working below the underside of the span) requires staged lane closures, which must be coordinated with FDOT and City of Maitland in advance.  Retaining wall, piers and bearings can be accessed from ground level using ladders. </t>
  </si>
  <si>
    <t>Ditch</t>
  </si>
  <si>
    <t>Sanford</t>
  </si>
  <si>
    <t>RCS</t>
  </si>
  <si>
    <t>NA</t>
  </si>
  <si>
    <t xml:space="preserve">Bridge clearance over the stream is low and access to the underside may not be possible, depending on flow.  The inspection should be conducted at a time of low flow. Access to the structure will be from ground level using train approach warning. </t>
  </si>
  <si>
    <t>St John's River</t>
  </si>
  <si>
    <t>PCG | DPG | Bascule | PCG</t>
  </si>
  <si>
    <t>BD | BD | OD | BD</t>
  </si>
  <si>
    <t>Conc | Conc | Conc | Conc</t>
  </si>
  <si>
    <t>2017 | 2020 | 1959 | 1996</t>
  </si>
  <si>
    <t>Shingle Creek</t>
  </si>
  <si>
    <t>Kissimmee</t>
  </si>
  <si>
    <t>PCG | TPG | PCG</t>
  </si>
  <si>
    <t>BD | BD | BD</t>
  </si>
  <si>
    <t>Conc | Conc | Conc</t>
  </si>
  <si>
    <t>2017 | 2017 | 2017</t>
  </si>
  <si>
    <t xml:space="preserve">Inspecting the piles, caps and stringers can be accomplished using a hi-rail equipped inspection vehicle with boom and bucket using the proper authority or by boat.  Piles, caps, stringers, and bracing will be inspected from ground level where access is available. </t>
  </si>
  <si>
    <t xml:space="preserve">The inspection should be conducted at a time of low flow to permit inspection of the piles, caps, and underside of spans.  Protection will be provided using train approach warning or as established by the RWIC. </t>
  </si>
  <si>
    <t>92RN45</t>
  </si>
  <si>
    <t>Creek</t>
  </si>
  <si>
    <t>CMP | CA</t>
  </si>
  <si>
    <t>Steel | Conc</t>
  </si>
  <si>
    <t>The inspection should be conducted at a time of low flow to permit inspection of the underside of the concrete spans.  Access will be from ground level.  Protection for deck inspections will be conducted under the authority of a Roadway-Worker-in-Charge (RWIC). There is access to this structure by way of an adjacent road.</t>
  </si>
  <si>
    <t>48RN62</t>
  </si>
  <si>
    <t>AGR RR</t>
  </si>
  <si>
    <t>SR295</t>
  </si>
  <si>
    <t>North Pensacola</t>
  </si>
  <si>
    <t>Steel</t>
  </si>
  <si>
    <t>53RN61</t>
  </si>
  <si>
    <t>BAYL RR</t>
  </si>
  <si>
    <t>US90 SR10</t>
  </si>
  <si>
    <t>Cottondale</t>
  </si>
  <si>
    <t>Concrete 3 side box</t>
  </si>
  <si>
    <t>48RN63</t>
  </si>
  <si>
    <t>I10 SR8</t>
  </si>
  <si>
    <t>Ensely</t>
  </si>
  <si>
    <t>55RN59</t>
  </si>
  <si>
    <t>FGA RR</t>
  </si>
  <si>
    <t>SR61</t>
  </si>
  <si>
    <t>Tallahassee</t>
  </si>
  <si>
    <t>55RN60</t>
  </si>
  <si>
    <t>US27 SR20</t>
  </si>
  <si>
    <t>36RN56</t>
  </si>
  <si>
    <t>US-27</t>
  </si>
  <si>
    <t>Camp Roosevelt</t>
  </si>
  <si>
    <t>11RN73</t>
  </si>
  <si>
    <t>FCEN RR</t>
  </si>
  <si>
    <t>US-441</t>
  </si>
  <si>
    <t>Mount Dora</t>
  </si>
  <si>
    <t>Girder and Floorbeam System FC</t>
  </si>
  <si>
    <t>Y</t>
  </si>
  <si>
    <t>96 months</t>
  </si>
  <si>
    <t>36RN55</t>
  </si>
  <si>
    <t>FNOR RR</t>
  </si>
  <si>
    <t>SR-40</t>
  </si>
  <si>
    <t>Rainbow Falls</t>
  </si>
  <si>
    <t>Timber | Timber |Timber| Steel|Timber|Timber</t>
  </si>
  <si>
    <t>Timber</t>
  </si>
  <si>
    <t>360004, REMOVE FROM FDOT-MAINTAINED INVENTORY PER NO AGREEMENT SAYING FDOT RESPONSIBLE</t>
  </si>
  <si>
    <t>87RN70</t>
  </si>
  <si>
    <t>FEC</t>
  </si>
  <si>
    <t>S Okeechobee Rd</t>
  </si>
  <si>
    <t>Miami</t>
  </si>
  <si>
    <t>Steel|Steel FC|Steel</t>
  </si>
  <si>
    <t>CD</t>
  </si>
  <si>
    <t>87R001, 272752Y, Changed D4 to D6</t>
  </si>
  <si>
    <t>SFRC</t>
  </si>
  <si>
    <t>C-10 Canal</t>
  </si>
  <si>
    <t>Hollywood</t>
  </si>
  <si>
    <t>BS</t>
  </si>
  <si>
    <t>BD|BD</t>
  </si>
  <si>
    <t>Conc|Conc</t>
  </si>
  <si>
    <t>Dania Beach</t>
  </si>
  <si>
    <t>PCG</t>
  </si>
  <si>
    <t>Dania Canal</t>
  </si>
  <si>
    <t>Fort Lauderdale</t>
  </si>
  <si>
    <t>PCG|BS|PT</t>
  </si>
  <si>
    <t>BD |OD</t>
  </si>
  <si>
    <t>86RL12</t>
  </si>
  <si>
    <t>South New River</t>
  </si>
  <si>
    <t>PCG |Bascule|PCG</t>
  </si>
  <si>
    <t>BD|OD|BD</t>
  </si>
  <si>
    <t>Conc | Conc |Conc</t>
  </si>
  <si>
    <t>86RL13</t>
  </si>
  <si>
    <t>North New River</t>
  </si>
  <si>
    <t>86RL14</t>
  </si>
  <si>
    <t>South Fork New River</t>
  </si>
  <si>
    <t>5|5</t>
  </si>
  <si>
    <t>Cypress Canal</t>
  </si>
  <si>
    <t>Pompano Beach</t>
  </si>
  <si>
    <t>Pompano Canal</t>
  </si>
  <si>
    <t>PCG|Steel|PCG</t>
  </si>
  <si>
    <t>Hillsboro Canal</t>
  </si>
  <si>
    <t>Deerfield Beach</t>
  </si>
  <si>
    <t>86RR12</t>
  </si>
  <si>
    <t>BD|BD|BD</t>
  </si>
  <si>
    <t>Conc |Conc|Conc</t>
  </si>
  <si>
    <t>86RR13</t>
  </si>
  <si>
    <t>86RR14</t>
  </si>
  <si>
    <t>Biscayne Canal</t>
  </si>
  <si>
    <t>Opa-locka</t>
  </si>
  <si>
    <t>PCG|BS</t>
  </si>
  <si>
    <t>Miami Canal</t>
  </si>
  <si>
    <t>BS|Bascule|BS</t>
  </si>
  <si>
    <t>OD|OD|OD</t>
  </si>
  <si>
    <t>Conc|Conc|Conc</t>
  </si>
  <si>
    <t>Little River Canal (Amtrak Lead)</t>
  </si>
  <si>
    <t>Hialeah</t>
  </si>
  <si>
    <t>Snake Creek Canal</t>
  </si>
  <si>
    <t>Uleta</t>
  </si>
  <si>
    <t>Equalizer Canal</t>
  </si>
  <si>
    <t>Boca Raton</t>
  </si>
  <si>
    <t>Canal #15</t>
  </si>
  <si>
    <t>Delray Beach</t>
  </si>
  <si>
    <t>Ida Outlet</t>
  </si>
  <si>
    <t>Conc | Conc|Conc</t>
  </si>
  <si>
    <t>Lateral Canal (L-30)</t>
  </si>
  <si>
    <t>Boynton Beach</t>
  </si>
  <si>
    <t>PCG|PCG</t>
  </si>
  <si>
    <t>Lake Ida Outlet</t>
  </si>
  <si>
    <t>Conc | Conc</t>
  </si>
  <si>
    <t>Boynton Canal</t>
  </si>
  <si>
    <t>PCG|BS|PCG|PCG|PCG|PCG</t>
  </si>
  <si>
    <t>BD |BD | BD|BD |BD | BD</t>
  </si>
  <si>
    <t>Conc | Conc | Conc|Conc | Conc | Conc|Conc</t>
  </si>
  <si>
    <t>W. Palm Beach Canal</t>
  </si>
  <si>
    <t>Nelson</t>
  </si>
  <si>
    <t xml:space="preserve">BD | BD </t>
  </si>
  <si>
    <t>Earman Canal C-17</t>
  </si>
  <si>
    <t>Dyer</t>
  </si>
  <si>
    <t>Appendix 1: Inventory</t>
  </si>
  <si>
    <t>Location Data</t>
  </si>
  <si>
    <t>Bridge Description</t>
  </si>
  <si>
    <t>Appendix 2: Load Capacity</t>
  </si>
  <si>
    <t>Rating Data</t>
  </si>
  <si>
    <t xml:space="preserve">Appendix 3: Summary of Maintenance Responsibilities by Bridge </t>
  </si>
  <si>
    <t>Bridge Type</t>
  </si>
  <si>
    <t>FRA Regulation Responsibility</t>
  </si>
  <si>
    <t>FDOT's Maintenace Responsibility</t>
  </si>
  <si>
    <t>Quality Assurance</t>
  </si>
  <si>
    <t>FEC RR</t>
  </si>
  <si>
    <t>Appendix 4: Inspection Frequency</t>
  </si>
  <si>
    <t>Inspection Frequency</t>
  </si>
  <si>
    <t>Dist</t>
  </si>
  <si>
    <t>Appendix 5: Bridges Susceptible to Scour</t>
  </si>
  <si>
    <t>Appendix 6: Qualified Personnel</t>
  </si>
  <si>
    <t>Name</t>
  </si>
  <si>
    <t>Company</t>
  </si>
  <si>
    <t>Postions Qualified (RBE, FDOT RBI, RBI, RBS, RBPM)</t>
  </si>
  <si>
    <t>Basis</t>
  </si>
  <si>
    <t>Year Of Experience</t>
  </si>
  <si>
    <t>Michael Craig</t>
  </si>
  <si>
    <t>WSP</t>
  </si>
  <si>
    <t>RBE, FDOT RBI, RBS</t>
  </si>
  <si>
    <t>PE, 130055</t>
  </si>
  <si>
    <t>Appendix 7: Contacts</t>
  </si>
  <si>
    <t>https://www.fdot.gov/rail/contacts/rrs.shtm - RR owners and EMERGENCY phonelines</t>
  </si>
  <si>
    <t>https://www.fdot.gov/maintenance/inspection.shtm - FDOT inspection</t>
  </si>
  <si>
    <t>To join the FDOT RailStructures mailing list, contact Kirk.Hutchison@dot.state.fl.us</t>
  </si>
  <si>
    <t>Railway/Dept</t>
  </si>
  <si>
    <t>Contact Person</t>
  </si>
  <si>
    <t>Phone Number</t>
  </si>
  <si>
    <t>Email</t>
  </si>
  <si>
    <t>michael.craig@wsp.com</t>
  </si>
  <si>
    <t>87RN22</t>
  </si>
  <si>
    <t>87RN23</t>
  </si>
  <si>
    <t>87RN24</t>
  </si>
  <si>
    <t>87RN25</t>
  </si>
  <si>
    <t>79RN41</t>
  </si>
  <si>
    <t>79RN42</t>
  </si>
  <si>
    <t>75RN43</t>
  </si>
  <si>
    <t>75RN44</t>
  </si>
  <si>
    <t>92RN46</t>
  </si>
  <si>
    <t>92RR47</t>
  </si>
  <si>
    <t>92RL47</t>
  </si>
  <si>
    <t>93RN01</t>
  </si>
  <si>
    <t>93RR02</t>
  </si>
  <si>
    <t>93RL02</t>
  </si>
  <si>
    <t>93RR03</t>
  </si>
  <si>
    <t>93RL03</t>
  </si>
  <si>
    <t>93RR04</t>
  </si>
  <si>
    <t>93RL04</t>
  </si>
  <si>
    <t>93RR05</t>
  </si>
  <si>
    <t>93RL05</t>
  </si>
  <si>
    <t>93RR06</t>
  </si>
  <si>
    <t>93RL06</t>
  </si>
  <si>
    <t>93RR07</t>
  </si>
  <si>
    <t>93RL07</t>
  </si>
  <si>
    <t>93RR08</t>
  </si>
  <si>
    <t>93RL08</t>
  </si>
  <si>
    <t>86RN09</t>
  </si>
  <si>
    <t>86RN10</t>
  </si>
  <si>
    <t>86RN11</t>
  </si>
  <si>
    <t>86RR15</t>
  </si>
  <si>
    <t>86RL15</t>
  </si>
  <si>
    <t>86RR16</t>
  </si>
  <si>
    <t>86RL16</t>
  </si>
  <si>
    <t>86RR17</t>
  </si>
  <si>
    <t>86RL17</t>
  </si>
  <si>
    <t>87RN18</t>
  </si>
  <si>
    <t>87RR19</t>
  </si>
  <si>
    <t>87RL19</t>
  </si>
  <si>
    <t>87RN20</t>
  </si>
  <si>
    <t>87RN21</t>
  </si>
  <si>
    <t>79RN40</t>
  </si>
  <si>
    <t>2024 01-11 Changed Bridge No. 73RN40 to 79RN40</t>
  </si>
  <si>
    <t>2023 10-26 - Renumbered CFRC &amp; SFRC by milepost.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</si>
</sst>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lt;=9999999]###\-####;\(###\)\ ###\-####"/>
    <numFmt numFmtId="166" formatCode="0.000000"/>
  </numFmts>
  <fonts count="14">
    <font>
      <sz val="11"/>
      <color theme="1"/>
      <name val="Calibri"/>
      <family val="2"/>
      <scheme val="minor"/>
    </font>
    <font>
      <b/>
      <sz val="11"/>
      <color theme="1"/>
      <name val="Calibri"/>
      <family val="2"/>
      <scheme val="minor"/>
    </font>
    <font>
      <u/>
      <sz val="11"/>
      <color theme="10"/>
      <name val="Calibri"/>
      <family val="2"/>
      <scheme val="minor"/>
    </font>
    <font>
      <b/>
      <sz val="14"/>
      <color rgb="FF1F4383"/>
      <name val="Arial"/>
      <family val="2"/>
    </font>
    <font>
      <sz val="8"/>
      <name val="Calibri"/>
      <family val="2"/>
      <scheme val="minor"/>
    </font>
    <font>
      <b/>
      <sz val="12"/>
      <color theme="1"/>
      <name val="Segoe"/>
    </font>
    <font>
      <sz val="12"/>
      <color theme="1"/>
      <name val="Segoe"/>
    </font>
    <font>
      <sz val="8"/>
      <color theme="1"/>
      <name val="Calibri"/>
      <family val="2"/>
      <scheme val="minor"/>
    </font>
    <font>
      <b/>
      <sz val="8"/>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1"/>
      <color theme="5" tint="-0.249977111117893"/>
      <name val="Calibri"/>
      <family val="2"/>
      <scheme val="minor"/>
    </font>
    <font>
      <sz val="11"/>
      <color theme="4" tint="-0.249977111117893"/>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1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0" fillId="0" borderId="0" xfId="0" applyAlignment="1">
      <alignment horizontal="left" vertical="center" wrapText="1" indent="1"/>
    </xf>
    <xf numFmtId="0" fontId="0" fillId="0" borderId="0" xfId="0" applyAlignment="1">
      <alignment horizontal="left" vertical="center" indent="1"/>
    </xf>
    <xf numFmtId="0" fontId="0" fillId="0" borderId="0" xfId="0" applyAlignment="1">
      <alignment horizontal="left" indent="1"/>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vertical="center" inden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0" fillId="0" borderId="0" xfId="0" applyAlignment="1">
      <alignment horizontal="left" wrapText="1" indent="1"/>
    </xf>
    <xf numFmtId="0" fontId="0" fillId="0" borderId="1" xfId="0" applyBorder="1" applyAlignment="1">
      <alignment horizontal="left" wrapText="1" indent="1"/>
    </xf>
    <xf numFmtId="0" fontId="1" fillId="0" borderId="0" xfId="0" applyFont="1" applyAlignment="1">
      <alignment horizontal="left" vertical="center" wrapText="1" indent="1"/>
    </xf>
    <xf numFmtId="165" fontId="1" fillId="0" borderId="1" xfId="0" applyNumberFormat="1" applyFont="1" applyBorder="1" applyAlignment="1">
      <alignment horizontal="left" vertical="center" indent="1"/>
    </xf>
    <xf numFmtId="165" fontId="0" fillId="0" borderId="0" xfId="0" applyNumberFormat="1" applyAlignment="1">
      <alignment horizontal="left" vertical="center" indent="1"/>
    </xf>
    <xf numFmtId="0" fontId="0" fillId="6" borderId="0" xfId="0" applyFill="1" applyAlignment="1">
      <alignment horizontal="left" vertical="center" wrapText="1" indent="1"/>
    </xf>
    <xf numFmtId="0" fontId="0" fillId="5" borderId="0" xfId="0" applyFill="1" applyAlignment="1">
      <alignment horizontal="left" vertical="center" wrapText="1" indent="1"/>
    </xf>
    <xf numFmtId="0" fontId="0" fillId="3" borderId="0" xfId="0" applyFill="1" applyAlignment="1">
      <alignment horizontal="left" vertical="center" wrapText="1" indent="1"/>
    </xf>
    <xf numFmtId="0" fontId="0" fillId="2" borderId="0" xfId="0" applyFill="1" applyAlignment="1">
      <alignment horizontal="left" vertical="center" wrapText="1" indent="1"/>
    </xf>
    <xf numFmtId="0" fontId="0" fillId="4" borderId="0" xfId="0" applyFill="1" applyAlignment="1">
      <alignment horizontal="left" vertical="center" wrapText="1" indent="1"/>
    </xf>
    <xf numFmtId="0" fontId="0" fillId="6" borderId="0" xfId="0" applyFill="1" applyAlignment="1">
      <alignment horizontal="left" vertical="center" indent="1"/>
    </xf>
    <xf numFmtId="0" fontId="0" fillId="2" borderId="0" xfId="0" applyFill="1" applyAlignment="1">
      <alignment horizontal="left" vertical="center" indent="1"/>
    </xf>
    <xf numFmtId="17" fontId="0" fillId="4" borderId="0" xfId="0" applyNumberFormat="1" applyFill="1" applyAlignment="1">
      <alignment horizontal="left" vertical="center" indent="1"/>
    </xf>
    <xf numFmtId="0" fontId="0" fillId="3" borderId="0" xfId="0" applyFill="1" applyAlignment="1">
      <alignment horizontal="left" wrapText="1" indent="1"/>
    </xf>
    <xf numFmtId="0" fontId="0" fillId="2" borderId="0" xfId="0" applyFill="1" applyAlignment="1">
      <alignment horizontal="left" indent="1"/>
    </xf>
    <xf numFmtId="0" fontId="0" fillId="4" borderId="0" xfId="0" applyFill="1" applyAlignment="1">
      <alignment horizontal="left" indent="1"/>
    </xf>
    <xf numFmtId="0" fontId="0" fillId="7" borderId="0" xfId="0" applyFill="1" applyAlignment="1">
      <alignment horizontal="left" vertical="center" wrapText="1" indent="1"/>
    </xf>
    <xf numFmtId="164" fontId="0" fillId="7" borderId="0" xfId="0" applyNumberFormat="1" applyFill="1" applyAlignment="1">
      <alignment horizontal="left" vertical="center" wrapText="1" indent="1"/>
    </xf>
    <xf numFmtId="0" fontId="7" fillId="7" borderId="0" xfId="0" applyFont="1" applyFill="1" applyAlignment="1">
      <alignment horizontal="left" vertical="center" wrapText="1" indent="1"/>
    </xf>
    <xf numFmtId="0" fontId="0" fillId="7" borderId="0" xfId="0" applyFill="1" applyAlignment="1">
      <alignment horizontal="left" vertical="center" indent="1"/>
    </xf>
    <xf numFmtId="164" fontId="0" fillId="7" borderId="0" xfId="0" applyNumberFormat="1" applyFill="1" applyAlignment="1">
      <alignment horizontal="left" vertical="center" indent="1"/>
    </xf>
    <xf numFmtId="0" fontId="0" fillId="8" borderId="0" xfId="0" applyFill="1" applyAlignment="1">
      <alignment horizontal="left" vertical="center" wrapText="1" indent="1"/>
    </xf>
    <xf numFmtId="0" fontId="0" fillId="8" borderId="0" xfId="0" applyFill="1" applyAlignment="1">
      <alignment horizontal="left" vertical="center" indent="1"/>
    </xf>
    <xf numFmtId="0" fontId="7" fillId="0" borderId="0" xfId="0" applyFont="1" applyAlignment="1">
      <alignment horizontal="left" vertical="center" indent="1"/>
    </xf>
    <xf numFmtId="166" fontId="7" fillId="0" borderId="0" xfId="0" applyNumberFormat="1" applyFont="1" applyAlignment="1">
      <alignment horizontal="left" vertical="center" indent="1"/>
    </xf>
    <xf numFmtId="0" fontId="8" fillId="0" borderId="1" xfId="0" applyFont="1" applyBorder="1" applyAlignment="1">
      <alignment horizontal="left" vertical="center" wrapText="1" indent="1"/>
    </xf>
    <xf numFmtId="0" fontId="7" fillId="0" borderId="1" xfId="0" applyFont="1" applyBorder="1" applyAlignment="1">
      <alignment horizontal="left" vertical="center" indent="1"/>
    </xf>
    <xf numFmtId="166" fontId="7" fillId="0" borderId="1" xfId="0" applyNumberFormat="1" applyFont="1" applyBorder="1" applyAlignment="1">
      <alignment horizontal="left" vertical="center" inden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0" xfId="0" applyFont="1" applyAlignment="1">
      <alignment horizontal="left" vertical="center" wrapText="1" indent="1"/>
    </xf>
    <xf numFmtId="0" fontId="8" fillId="0" borderId="2" xfId="0" applyFont="1" applyBorder="1" applyAlignment="1">
      <alignment horizontal="left" vertical="center" wrapText="1" indent="1"/>
    </xf>
    <xf numFmtId="166" fontId="7" fillId="0" borderId="2" xfId="0" applyNumberFormat="1" applyFont="1" applyBorder="1" applyAlignment="1">
      <alignment horizontal="left" vertical="center" indent="1"/>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1" fillId="0" borderId="1" xfId="0" applyFont="1" applyBorder="1" applyAlignment="1">
      <alignment horizontal="left" vertical="center" indent="1"/>
    </xf>
    <xf numFmtId="0" fontId="3" fillId="0" borderId="0" xfId="0" applyFont="1" applyAlignment="1">
      <alignment horizontal="left" vertical="center" indent="1"/>
    </xf>
    <xf numFmtId="0" fontId="2" fillId="0" borderId="0" xfId="1" applyBorder="1" applyAlignment="1">
      <alignment horizontal="left" vertical="center" inden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11" fillId="0" borderId="1" xfId="0" applyFont="1" applyBorder="1" applyAlignment="1">
      <alignment horizontal="left" vertical="center" wrapText="1" indent="1"/>
    </xf>
    <xf numFmtId="0" fontId="9" fillId="0" borderId="1" xfId="0" applyFont="1" applyBorder="1" applyAlignment="1">
      <alignment horizontal="center" vertical="center" wrapText="1"/>
    </xf>
    <xf numFmtId="165" fontId="0" fillId="0" borderId="1" xfId="0" applyNumberFormat="1" applyBorder="1" applyAlignment="1">
      <alignment horizontal="left" vertical="center" indent="1"/>
    </xf>
    <xf numFmtId="0" fontId="2" fillId="0" borderId="1" xfId="1" applyBorder="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1" fillId="0" borderId="3" xfId="0" applyFont="1" applyBorder="1" applyAlignment="1">
      <alignment horizontal="left" vertical="center" indent="1"/>
    </xf>
    <xf numFmtId="0" fontId="9" fillId="0" borderId="0" xfId="0" applyFont="1" applyAlignment="1">
      <alignment horizontal="left" vertical="center" indent="1"/>
    </xf>
    <xf numFmtId="0" fontId="1" fillId="0" borderId="0" xfId="0" applyFont="1" applyAlignment="1">
      <alignment horizontal="left" vertical="center" indent="1"/>
    </xf>
    <xf numFmtId="0" fontId="8" fillId="0" borderId="0" xfId="0" applyFont="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FFD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fdot.gov/maintenance/inspection.shtm%20-%20FDOT%20inspection" TargetMode="External"/><Relationship Id="rId2" Type="http://schemas.openxmlformats.org/officeDocument/2006/relationships/hyperlink" Target="https://www.fdot.gov/rail/contacts/rrs.shtm%20-%20RR%20owners%20and%20EMERGENCY%20phonelines" TargetMode="External"/><Relationship Id="rId1" Type="http://schemas.openxmlformats.org/officeDocument/2006/relationships/hyperlink" Target="mailto:michael.craig@wsp.com" TargetMode="External"/><Relationship Id="rId5" Type="http://schemas.openxmlformats.org/officeDocument/2006/relationships/printerSettings" Target="../printerSettings/printerSettings8.bin"/><Relationship Id="rId4" Type="http://schemas.openxmlformats.org/officeDocument/2006/relationships/hyperlink" Target="mailto:FDOT-RailStructures@dot.state.fl.us%20-%20mailing%20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9E4E-7B94-4E7D-AB08-98EBAE17269A}">
  <dimension ref="A1:A13"/>
  <sheetViews>
    <sheetView tabSelected="1" workbookViewId="0">
      <selection activeCell="A10" sqref="A10:XFD10"/>
    </sheetView>
  </sheetViews>
  <sheetFormatPr defaultColWidth="8.7265625" defaultRowHeight="30" customHeight="1"/>
  <cols>
    <col min="1" max="16384" width="8.7265625" style="7"/>
  </cols>
  <sheetData>
    <row r="1" spans="1:1" ht="30" customHeight="1">
      <c r="A1" s="6" t="s">
        <v>0</v>
      </c>
    </row>
    <row r="3" spans="1:1" ht="30" customHeight="1">
      <c r="A3" s="7" t="s">
        <v>1</v>
      </c>
    </row>
    <row r="4" spans="1:1" ht="30" customHeight="1">
      <c r="A4" s="7" t="s">
        <v>2</v>
      </c>
    </row>
    <row r="5" spans="1:1" ht="30" customHeight="1">
      <c r="A5" s="7" t="s">
        <v>3</v>
      </c>
    </row>
    <row r="6" spans="1:1" ht="30" customHeight="1">
      <c r="A6" s="7" t="s">
        <v>4</v>
      </c>
    </row>
    <row r="8" spans="1:1" ht="30" customHeight="1">
      <c r="A8" s="7" t="s">
        <v>276</v>
      </c>
    </row>
    <row r="9" spans="1:1" ht="30" customHeight="1">
      <c r="A9" s="7" t="s">
        <v>275</v>
      </c>
    </row>
    <row r="11" spans="1:1" ht="30" customHeight="1">
      <c r="A11" s="7" t="s">
        <v>5</v>
      </c>
    </row>
    <row r="12" spans="1:1" ht="30" customHeight="1">
      <c r="A12" s="7" t="s">
        <v>6</v>
      </c>
    </row>
    <row r="13" spans="1:1" ht="30" customHeight="1">
      <c r="A13" s="7"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3BCA-F59A-4001-A325-05524A609F29}">
  <sheetPr>
    <pageSetUpPr fitToPage="1"/>
  </sheetPr>
  <dimension ref="A1:AF60"/>
  <sheetViews>
    <sheetView workbookViewId="0">
      <pane xSplit="5" ySplit="1" topLeftCell="F2" activePane="bottomRight" state="frozen"/>
      <selection pane="topRight" activeCell="F1" sqref="F1"/>
      <selection pane="bottomLeft" activeCell="A2" sqref="A2"/>
      <selection pane="bottomRight" activeCell="A7" sqref="A7"/>
    </sheetView>
  </sheetViews>
  <sheetFormatPr defaultColWidth="9.1796875" defaultRowHeight="20.149999999999999" customHeight="1"/>
  <cols>
    <col min="1" max="1" width="13.54296875" style="20" customWidth="1"/>
    <col min="2" max="2" width="13.54296875" style="15" customWidth="1"/>
    <col min="3" max="3" width="12.81640625" style="20" customWidth="1"/>
    <col min="4" max="4" width="23.54296875" style="15" customWidth="1"/>
    <col min="5" max="5" width="13.54296875" style="15" customWidth="1"/>
    <col min="6" max="6" width="15.54296875" style="29" customWidth="1"/>
    <col min="7" max="7" width="12" style="30" customWidth="1"/>
    <col min="8" max="8" width="12.54296875" style="30" customWidth="1"/>
    <col min="9" max="11" width="8.81640625" style="29" customWidth="1"/>
    <col min="12" max="12" width="9.453125" style="29" customWidth="1"/>
    <col min="13" max="13" width="28.81640625" style="26" customWidth="1"/>
    <col min="14" max="14" width="34.453125" style="26" customWidth="1"/>
    <col min="15" max="15" width="33.81640625" style="26" customWidth="1"/>
    <col min="16" max="16" width="11.453125" style="29" customWidth="1"/>
    <col min="17" max="17" width="8.81640625" style="29" customWidth="1"/>
    <col min="18" max="18" width="28.453125" style="26" customWidth="1"/>
    <col min="19" max="19" width="7" style="32" customWidth="1"/>
    <col min="20" max="20" width="18" style="16" customWidth="1"/>
    <col min="21" max="21" width="11.1796875" style="23" customWidth="1"/>
    <col min="22" max="22" width="11.453125" style="23" customWidth="1"/>
    <col min="23" max="23" width="11.54296875" style="23" customWidth="1"/>
    <col min="24" max="24" width="12" style="23" customWidth="1"/>
    <col min="25" max="25" width="11.1796875" style="23" customWidth="1"/>
    <col min="26" max="29" width="8.81640625" style="24" customWidth="1"/>
    <col min="30" max="30" width="13.1796875" style="25" customWidth="1"/>
    <col min="31" max="31" width="12.54296875" style="25" customWidth="1"/>
    <col min="32" max="32" width="9.1796875" style="3" customWidth="1"/>
    <col min="33" max="16384" width="9.1796875" style="3"/>
  </cols>
  <sheetData>
    <row r="1" spans="1:32" s="1" customFormat="1" ht="20.149999999999999" customHeight="1">
      <c r="A1" s="15" t="s">
        <v>8</v>
      </c>
      <c r="B1" s="15" t="s">
        <v>9</v>
      </c>
      <c r="C1" s="15" t="s">
        <v>10</v>
      </c>
      <c r="D1" s="15" t="s">
        <v>11</v>
      </c>
      <c r="E1" s="15" t="s">
        <v>12</v>
      </c>
      <c r="F1" s="26" t="s">
        <v>13</v>
      </c>
      <c r="G1" s="27" t="s">
        <v>14</v>
      </c>
      <c r="H1" s="27" t="s">
        <v>15</v>
      </c>
      <c r="I1" s="26" t="s">
        <v>16</v>
      </c>
      <c r="J1" s="28" t="s">
        <v>17</v>
      </c>
      <c r="K1" s="28" t="s">
        <v>18</v>
      </c>
      <c r="L1" s="28" t="s">
        <v>19</v>
      </c>
      <c r="M1" s="26" t="s">
        <v>20</v>
      </c>
      <c r="N1" s="26" t="s">
        <v>21</v>
      </c>
      <c r="O1" s="26" t="s">
        <v>22</v>
      </c>
      <c r="P1" s="26" t="s">
        <v>23</v>
      </c>
      <c r="Q1" s="26" t="s">
        <v>24</v>
      </c>
      <c r="R1" s="26" t="s">
        <v>25</v>
      </c>
      <c r="S1" s="31" t="s">
        <v>26</v>
      </c>
      <c r="T1" s="16" t="s">
        <v>27</v>
      </c>
      <c r="U1" s="17" t="s">
        <v>28</v>
      </c>
      <c r="V1" s="17" t="s">
        <v>29</v>
      </c>
      <c r="W1" s="17" t="s">
        <v>30</v>
      </c>
      <c r="X1" s="17" t="s">
        <v>31</v>
      </c>
      <c r="Y1" s="17" t="s">
        <v>32</v>
      </c>
      <c r="Z1" s="18" t="s">
        <v>33</v>
      </c>
      <c r="AA1" s="18" t="s">
        <v>34</v>
      </c>
      <c r="AB1" s="18" t="s">
        <v>35</v>
      </c>
      <c r="AC1" s="18" t="s">
        <v>36</v>
      </c>
      <c r="AD1" s="19" t="s">
        <v>37</v>
      </c>
      <c r="AE1" s="19" t="s">
        <v>38</v>
      </c>
      <c r="AF1" s="1" t="s">
        <v>39</v>
      </c>
    </row>
    <row r="2" spans="1:32" ht="20.149999999999999" customHeight="1">
      <c r="A2" s="20" t="s">
        <v>234</v>
      </c>
      <c r="B2" s="15" t="s">
        <v>136</v>
      </c>
      <c r="C2" s="20">
        <v>37.340000000000003</v>
      </c>
      <c r="D2" s="15" t="s">
        <v>172</v>
      </c>
      <c r="E2" s="15">
        <v>4</v>
      </c>
      <c r="F2" s="29" t="s">
        <v>132</v>
      </c>
      <c r="G2" s="30">
        <v>25.800388470000001</v>
      </c>
      <c r="H2" s="30">
        <v>-80.265032930000004</v>
      </c>
      <c r="I2" s="29">
        <v>1</v>
      </c>
      <c r="J2" s="29">
        <v>73.5</v>
      </c>
      <c r="K2" s="29">
        <v>3</v>
      </c>
      <c r="M2" s="26" t="s">
        <v>143</v>
      </c>
      <c r="N2" s="26" t="s">
        <v>53</v>
      </c>
      <c r="O2" s="26" t="s">
        <v>46</v>
      </c>
      <c r="Q2" s="29">
        <v>3.2</v>
      </c>
      <c r="U2" s="17" t="s">
        <v>47</v>
      </c>
      <c r="V2" s="17" t="s">
        <v>48</v>
      </c>
      <c r="W2" s="17" t="s">
        <v>62</v>
      </c>
      <c r="X2" s="17" t="str">
        <f t="shared" ref="X2:X33" si="0">IF(W2="","","96 months")</f>
        <v>96 months</v>
      </c>
      <c r="Y2" s="17"/>
      <c r="Z2" s="18"/>
      <c r="AA2" s="18"/>
      <c r="AB2" s="21"/>
      <c r="AC2" s="21"/>
      <c r="AD2" s="19" t="s">
        <v>49</v>
      </c>
      <c r="AE2" s="22">
        <v>45292</v>
      </c>
      <c r="AF2" s="3">
        <f t="shared" ref="AF2:AF33" si="1">IF(B2="CFRC",1,IF(B2="SFRC",2,3))</f>
        <v>2</v>
      </c>
    </row>
    <row r="3" spans="1:32" ht="20.149999999999999" customHeight="1">
      <c r="A3" s="20" t="s">
        <v>235</v>
      </c>
      <c r="B3" s="15" t="s">
        <v>136</v>
      </c>
      <c r="C3" s="20">
        <v>37.68</v>
      </c>
      <c r="D3" s="15" t="s">
        <v>172</v>
      </c>
      <c r="E3" s="15">
        <v>4</v>
      </c>
      <c r="F3" s="29" t="s">
        <v>132</v>
      </c>
      <c r="G3" s="30">
        <v>25.795492450000001</v>
      </c>
      <c r="H3" s="30">
        <v>-80.265319230000003</v>
      </c>
      <c r="I3" s="29">
        <v>1</v>
      </c>
      <c r="J3" s="29">
        <v>20</v>
      </c>
      <c r="K3" s="29">
        <v>2</v>
      </c>
      <c r="L3" s="29">
        <v>10</v>
      </c>
      <c r="M3" s="26" t="s">
        <v>57</v>
      </c>
      <c r="N3" s="26" t="s">
        <v>53</v>
      </c>
      <c r="O3" s="26" t="s">
        <v>46</v>
      </c>
      <c r="Q3" s="29">
        <v>3.2</v>
      </c>
      <c r="U3" s="17" t="s">
        <v>47</v>
      </c>
      <c r="V3" s="17" t="s">
        <v>48</v>
      </c>
      <c r="W3" s="17" t="s">
        <v>62</v>
      </c>
      <c r="X3" s="17" t="str">
        <f t="shared" si="0"/>
        <v>96 months</v>
      </c>
      <c r="Y3" s="17"/>
      <c r="Z3" s="18"/>
      <c r="AA3" s="18"/>
      <c r="AB3" s="21"/>
      <c r="AC3" s="21"/>
      <c r="AD3" s="19" t="s">
        <v>49</v>
      </c>
      <c r="AE3" s="22">
        <v>45292</v>
      </c>
      <c r="AF3" s="3">
        <f t="shared" si="1"/>
        <v>2</v>
      </c>
    </row>
    <row r="4" spans="1:32" ht="20.149999999999999" customHeight="1">
      <c r="A4" s="20" t="s">
        <v>236</v>
      </c>
      <c r="B4" s="15" t="s">
        <v>136</v>
      </c>
      <c r="C4" s="20">
        <v>37.79</v>
      </c>
      <c r="D4" s="15" t="s">
        <v>172</v>
      </c>
      <c r="E4" s="15">
        <v>4</v>
      </c>
      <c r="F4" s="29" t="s">
        <v>132</v>
      </c>
      <c r="G4" s="30">
        <v>25.79407582</v>
      </c>
      <c r="H4" s="30">
        <v>-80.2658773</v>
      </c>
      <c r="I4" s="29">
        <v>1</v>
      </c>
      <c r="J4" s="29">
        <v>20</v>
      </c>
      <c r="K4" s="29">
        <v>2</v>
      </c>
      <c r="L4" s="29">
        <v>10</v>
      </c>
      <c r="M4" s="26" t="s">
        <v>57</v>
      </c>
      <c r="N4" s="26" t="s">
        <v>53</v>
      </c>
      <c r="O4" s="26" t="s">
        <v>46</v>
      </c>
      <c r="Q4" s="29">
        <v>3.2</v>
      </c>
      <c r="U4" s="17" t="s">
        <v>47</v>
      </c>
      <c r="V4" s="17" t="s">
        <v>48</v>
      </c>
      <c r="W4" s="17" t="s">
        <v>62</v>
      </c>
      <c r="X4" s="17" t="str">
        <f t="shared" si="0"/>
        <v>96 months</v>
      </c>
      <c r="Y4" s="17"/>
      <c r="Z4" s="18"/>
      <c r="AA4" s="18"/>
      <c r="AB4" s="21"/>
      <c r="AC4" s="21"/>
      <c r="AD4" s="19" t="s">
        <v>49</v>
      </c>
      <c r="AE4" s="22">
        <v>45292</v>
      </c>
      <c r="AF4" s="3">
        <f t="shared" si="1"/>
        <v>2</v>
      </c>
    </row>
    <row r="5" spans="1:32" ht="20.149999999999999" customHeight="1">
      <c r="A5" s="20" t="s">
        <v>237</v>
      </c>
      <c r="B5" s="15" t="s">
        <v>136</v>
      </c>
      <c r="C5" s="20">
        <v>38.25</v>
      </c>
      <c r="D5" s="15" t="s">
        <v>172</v>
      </c>
      <c r="E5" s="15">
        <v>4</v>
      </c>
      <c r="F5" s="29" t="s">
        <v>132</v>
      </c>
      <c r="G5" s="30">
        <v>25.788653329999999</v>
      </c>
      <c r="H5" s="30">
        <v>-80.270139139999998</v>
      </c>
      <c r="I5" s="29">
        <v>1</v>
      </c>
      <c r="J5" s="29">
        <v>97.5</v>
      </c>
      <c r="K5" s="29">
        <v>4</v>
      </c>
      <c r="M5" s="26" t="s">
        <v>143</v>
      </c>
      <c r="N5" s="26" t="s">
        <v>53</v>
      </c>
      <c r="O5" s="26" t="s">
        <v>46</v>
      </c>
      <c r="Q5" s="29">
        <v>4.5999999999999996</v>
      </c>
      <c r="U5" s="17" t="s">
        <v>47</v>
      </c>
      <c r="V5" s="17" t="s">
        <v>48</v>
      </c>
      <c r="W5" s="17" t="s">
        <v>62</v>
      </c>
      <c r="X5" s="17" t="str">
        <f t="shared" si="0"/>
        <v>96 months</v>
      </c>
      <c r="Y5" s="17"/>
      <c r="Z5" s="18"/>
      <c r="AA5" s="18"/>
      <c r="AB5" s="21"/>
      <c r="AC5" s="21"/>
      <c r="AD5" s="19" t="s">
        <v>49</v>
      </c>
      <c r="AE5" s="22">
        <v>45292</v>
      </c>
      <c r="AF5" s="3">
        <f t="shared" si="1"/>
        <v>2</v>
      </c>
    </row>
    <row r="6" spans="1:32" ht="20.149999999999999" customHeight="1">
      <c r="A6" s="20" t="s">
        <v>274</v>
      </c>
      <c r="B6" s="58" t="s">
        <v>54</v>
      </c>
      <c r="C6" s="20">
        <v>752.2</v>
      </c>
      <c r="D6" s="15" t="s">
        <v>55</v>
      </c>
      <c r="E6" s="15">
        <v>5</v>
      </c>
      <c r="F6" s="29" t="s">
        <v>56</v>
      </c>
      <c r="G6" s="30">
        <v>28.990577779999999</v>
      </c>
      <c r="H6" s="30">
        <v>-81.338827780000003</v>
      </c>
      <c r="I6" s="29">
        <v>1</v>
      </c>
      <c r="J6" s="29">
        <v>12</v>
      </c>
      <c r="K6" s="29">
        <v>1</v>
      </c>
      <c r="L6" s="29">
        <v>12</v>
      </c>
      <c r="M6" s="26" t="s">
        <v>57</v>
      </c>
      <c r="N6" s="26" t="s">
        <v>53</v>
      </c>
      <c r="O6" s="26" t="s">
        <v>57</v>
      </c>
      <c r="Q6" s="29">
        <v>10</v>
      </c>
      <c r="R6" s="26">
        <v>1996</v>
      </c>
      <c r="T6" s="16" t="s">
        <v>58</v>
      </c>
      <c r="U6" s="17" t="s">
        <v>47</v>
      </c>
      <c r="V6" s="17" t="s">
        <v>48</v>
      </c>
      <c r="W6" s="17"/>
      <c r="X6" s="17" t="str">
        <f t="shared" si="0"/>
        <v/>
      </c>
      <c r="Y6" s="17"/>
      <c r="Z6" s="18"/>
      <c r="AA6" s="18"/>
      <c r="AB6" s="21"/>
      <c r="AC6" s="21"/>
      <c r="AD6" s="19" t="s">
        <v>49</v>
      </c>
      <c r="AE6" s="22">
        <v>45323</v>
      </c>
      <c r="AF6" s="3">
        <f t="shared" si="1"/>
        <v>1</v>
      </c>
    </row>
    <row r="7" spans="1:32" ht="20.149999999999999" customHeight="1">
      <c r="A7" s="20" t="s">
        <v>238</v>
      </c>
      <c r="B7" s="58" t="s">
        <v>54</v>
      </c>
      <c r="C7" s="20">
        <v>763.1</v>
      </c>
      <c r="D7" s="15" t="s">
        <v>75</v>
      </c>
      <c r="E7" s="15">
        <v>5</v>
      </c>
      <c r="F7" s="29" t="s">
        <v>71</v>
      </c>
      <c r="G7" s="30">
        <v>28.837955560000001</v>
      </c>
      <c r="H7" s="30">
        <v>-81.324594439999998</v>
      </c>
      <c r="I7" s="29">
        <v>1</v>
      </c>
      <c r="J7" s="29">
        <v>559</v>
      </c>
      <c r="K7" s="29">
        <v>18</v>
      </c>
      <c r="L7" s="29">
        <v>113</v>
      </c>
      <c r="M7" s="26" t="s">
        <v>76</v>
      </c>
      <c r="N7" s="26" t="s">
        <v>77</v>
      </c>
      <c r="O7" s="26" t="s">
        <v>78</v>
      </c>
      <c r="Q7" s="29">
        <v>9</v>
      </c>
      <c r="R7" s="26" t="s">
        <v>79</v>
      </c>
      <c r="U7" s="17" t="s">
        <v>47</v>
      </c>
      <c r="V7" s="17" t="s">
        <v>48</v>
      </c>
      <c r="W7" s="17" t="s">
        <v>62</v>
      </c>
      <c r="X7" s="17" t="str">
        <f t="shared" si="0"/>
        <v>96 months</v>
      </c>
      <c r="Y7" s="17"/>
      <c r="Z7" s="18"/>
      <c r="AA7" s="18"/>
      <c r="AB7" s="21"/>
      <c r="AC7" s="21"/>
      <c r="AD7" s="19" t="s">
        <v>49</v>
      </c>
      <c r="AE7" s="22">
        <v>45323</v>
      </c>
      <c r="AF7" s="3">
        <f t="shared" si="1"/>
        <v>1</v>
      </c>
    </row>
    <row r="8" spans="1:32" ht="20.149999999999999" customHeight="1">
      <c r="A8" s="20" t="s">
        <v>239</v>
      </c>
      <c r="B8" s="58" t="s">
        <v>54</v>
      </c>
      <c r="C8" s="20">
        <v>764</v>
      </c>
      <c r="D8" s="15" t="s">
        <v>70</v>
      </c>
      <c r="E8" s="15">
        <v>5</v>
      </c>
      <c r="F8" s="29" t="s">
        <v>71</v>
      </c>
      <c r="G8" s="30">
        <v>28.827788890000001</v>
      </c>
      <c r="H8" s="30">
        <v>-81.321275</v>
      </c>
      <c r="I8" s="29">
        <v>3</v>
      </c>
      <c r="J8" s="29">
        <v>92</v>
      </c>
      <c r="K8" s="29">
        <v>6</v>
      </c>
      <c r="L8" s="29">
        <v>16</v>
      </c>
      <c r="M8" s="26" t="s">
        <v>72</v>
      </c>
      <c r="N8" s="26" t="s">
        <v>53</v>
      </c>
      <c r="O8" s="26" t="s">
        <v>46</v>
      </c>
      <c r="Q8" s="29">
        <v>10</v>
      </c>
      <c r="R8" s="26" t="s">
        <v>73</v>
      </c>
      <c r="T8" s="16" t="s">
        <v>74</v>
      </c>
      <c r="U8" s="17" t="s">
        <v>47</v>
      </c>
      <c r="V8" s="17" t="s">
        <v>48</v>
      </c>
      <c r="W8" s="17"/>
      <c r="X8" s="17" t="str">
        <f t="shared" si="0"/>
        <v/>
      </c>
      <c r="Y8" s="17"/>
      <c r="Z8" s="18"/>
      <c r="AA8" s="18"/>
      <c r="AB8" s="21"/>
      <c r="AC8" s="21"/>
      <c r="AD8" s="19" t="s">
        <v>49</v>
      </c>
      <c r="AE8" s="22">
        <v>45323</v>
      </c>
      <c r="AF8" s="3">
        <f t="shared" si="1"/>
        <v>1</v>
      </c>
    </row>
    <row r="9" spans="1:32" ht="20.149999999999999" customHeight="1">
      <c r="A9" s="20" t="s">
        <v>240</v>
      </c>
      <c r="B9" s="58" t="s">
        <v>54</v>
      </c>
      <c r="C9" s="20">
        <v>784.3</v>
      </c>
      <c r="D9" s="15" t="s">
        <v>63</v>
      </c>
      <c r="E9" s="15">
        <v>5</v>
      </c>
      <c r="F9" s="29" t="s">
        <v>64</v>
      </c>
      <c r="G9" s="30">
        <v>28.612305559999999</v>
      </c>
      <c r="H9" s="30">
        <v>-81.365380560000006</v>
      </c>
      <c r="I9" s="29">
        <v>1</v>
      </c>
      <c r="J9" s="29">
        <v>360</v>
      </c>
      <c r="K9" s="29">
        <v>11</v>
      </c>
      <c r="L9" s="29">
        <v>117.7</v>
      </c>
      <c r="M9" s="26" t="s">
        <v>65</v>
      </c>
      <c r="N9" s="26" t="s">
        <v>66</v>
      </c>
      <c r="O9" s="26" t="s">
        <v>67</v>
      </c>
      <c r="Q9" s="29">
        <v>15</v>
      </c>
      <c r="R9" s="26" t="s">
        <v>68</v>
      </c>
      <c r="T9" s="16" t="s">
        <v>69</v>
      </c>
      <c r="U9" s="17" t="s">
        <v>47</v>
      </c>
      <c r="V9" s="17" t="s">
        <v>48</v>
      </c>
      <c r="W9" s="17"/>
      <c r="X9" s="17" t="str">
        <f t="shared" si="0"/>
        <v/>
      </c>
      <c r="Y9" s="17"/>
      <c r="Z9" s="18"/>
      <c r="AA9" s="18"/>
      <c r="AB9" s="21"/>
      <c r="AC9" s="21"/>
      <c r="AD9" s="19" t="s">
        <v>49</v>
      </c>
      <c r="AE9" s="22">
        <v>45323</v>
      </c>
      <c r="AF9" s="3">
        <f t="shared" si="1"/>
        <v>1</v>
      </c>
    </row>
    <row r="10" spans="1:32" ht="20.149999999999999" customHeight="1">
      <c r="A10" s="20" t="s">
        <v>241</v>
      </c>
      <c r="B10" s="58" t="s">
        <v>54</v>
      </c>
      <c r="C10" s="20">
        <v>800.6</v>
      </c>
      <c r="D10" s="15" t="s">
        <v>59</v>
      </c>
      <c r="E10" s="15">
        <v>5</v>
      </c>
      <c r="F10" s="29" t="s">
        <v>60</v>
      </c>
      <c r="G10" s="30">
        <v>28.394215330000002</v>
      </c>
      <c r="H10" s="30">
        <v>-81.374646130000002</v>
      </c>
      <c r="I10" s="29">
        <v>1</v>
      </c>
      <c r="J10" s="29">
        <v>107</v>
      </c>
      <c r="K10" s="29">
        <v>5</v>
      </c>
      <c r="L10" s="29">
        <v>24</v>
      </c>
      <c r="M10" s="26" t="s">
        <v>61</v>
      </c>
      <c r="N10" s="26" t="s">
        <v>53</v>
      </c>
      <c r="O10" s="26" t="s">
        <v>46</v>
      </c>
      <c r="R10" s="26">
        <v>2017</v>
      </c>
      <c r="U10" s="17" t="s">
        <v>47</v>
      </c>
      <c r="V10" s="17" t="s">
        <v>48</v>
      </c>
      <c r="W10" s="17" t="s">
        <v>62</v>
      </c>
      <c r="X10" s="17" t="str">
        <f t="shared" si="0"/>
        <v>96 months</v>
      </c>
      <c r="Y10" s="17"/>
      <c r="Z10" s="18"/>
      <c r="AA10" s="18"/>
      <c r="AB10" s="21"/>
      <c r="AC10" s="21"/>
      <c r="AD10" s="19" t="s">
        <v>49</v>
      </c>
      <c r="AE10" s="22">
        <v>45323</v>
      </c>
      <c r="AF10" s="3">
        <f t="shared" si="1"/>
        <v>1</v>
      </c>
    </row>
    <row r="11" spans="1:32" ht="20.149999999999999" customHeight="1">
      <c r="A11" s="20" t="s">
        <v>88</v>
      </c>
      <c r="B11" s="58" t="s">
        <v>54</v>
      </c>
      <c r="C11" s="20">
        <v>806.9</v>
      </c>
      <c r="D11" s="15" t="s">
        <v>89</v>
      </c>
      <c r="E11" s="15">
        <v>5</v>
      </c>
      <c r="F11" s="29" t="s">
        <v>81</v>
      </c>
      <c r="G11" s="30">
        <v>28.30865</v>
      </c>
      <c r="H11" s="30">
        <v>-81.398425000000003</v>
      </c>
      <c r="I11" s="29">
        <v>2</v>
      </c>
      <c r="J11" s="29">
        <v>30</v>
      </c>
      <c r="K11" s="29">
        <v>1</v>
      </c>
      <c r="L11" s="29">
        <v>12</v>
      </c>
      <c r="M11" s="26" t="s">
        <v>90</v>
      </c>
      <c r="N11" s="26" t="s">
        <v>53</v>
      </c>
      <c r="O11" s="26" t="s">
        <v>91</v>
      </c>
      <c r="Q11" s="29">
        <v>14</v>
      </c>
      <c r="R11" s="26" t="s">
        <v>73</v>
      </c>
      <c r="T11" s="16" t="s">
        <v>92</v>
      </c>
      <c r="U11" s="17" t="s">
        <v>47</v>
      </c>
      <c r="V11" s="17" t="s">
        <v>48</v>
      </c>
      <c r="W11" s="17"/>
      <c r="X11" s="17" t="str">
        <f t="shared" si="0"/>
        <v/>
      </c>
      <c r="Y11" s="17"/>
      <c r="Z11" s="18"/>
      <c r="AA11" s="18"/>
      <c r="AB11" s="21"/>
      <c r="AC11" s="21"/>
      <c r="AD11" s="19" t="s">
        <v>49</v>
      </c>
      <c r="AE11" s="22">
        <v>45323</v>
      </c>
      <c r="AF11" s="3">
        <f t="shared" si="1"/>
        <v>1</v>
      </c>
    </row>
    <row r="12" spans="1:32" ht="20.149999999999999" customHeight="1">
      <c r="A12" s="20" t="s">
        <v>242</v>
      </c>
      <c r="B12" s="58" t="s">
        <v>54</v>
      </c>
      <c r="C12" s="20">
        <v>809.7</v>
      </c>
      <c r="D12" s="15" t="s">
        <v>70</v>
      </c>
      <c r="E12" s="15">
        <v>5</v>
      </c>
      <c r="F12" s="29" t="s">
        <v>81</v>
      </c>
      <c r="G12" s="30">
        <v>28.284005560000001</v>
      </c>
      <c r="H12" s="30">
        <v>-81.418472219999998</v>
      </c>
      <c r="I12" s="29">
        <v>2</v>
      </c>
      <c r="J12" s="29">
        <v>102</v>
      </c>
      <c r="K12" s="29">
        <v>5</v>
      </c>
      <c r="L12" s="29">
        <v>24</v>
      </c>
      <c r="M12" s="26" t="s">
        <v>72</v>
      </c>
      <c r="N12" s="26" t="s">
        <v>53</v>
      </c>
      <c r="O12" s="26" t="s">
        <v>46</v>
      </c>
      <c r="Q12" s="29">
        <v>10</v>
      </c>
      <c r="R12" s="26">
        <v>1977</v>
      </c>
      <c r="T12" s="16" t="s">
        <v>87</v>
      </c>
      <c r="U12" s="17" t="s">
        <v>47</v>
      </c>
      <c r="V12" s="17" t="s">
        <v>48</v>
      </c>
      <c r="W12" s="17"/>
      <c r="X12" s="17" t="str">
        <f t="shared" si="0"/>
        <v/>
      </c>
      <c r="Y12" s="17"/>
      <c r="Z12" s="18"/>
      <c r="AA12" s="18"/>
      <c r="AB12" s="21"/>
      <c r="AC12" s="21"/>
      <c r="AD12" s="19" t="s">
        <v>49</v>
      </c>
      <c r="AE12" s="22">
        <v>45323</v>
      </c>
      <c r="AF12" s="3">
        <f t="shared" si="1"/>
        <v>1</v>
      </c>
    </row>
    <row r="13" spans="1:32" ht="20.149999999999999" customHeight="1">
      <c r="A13" s="20" t="s">
        <v>243</v>
      </c>
      <c r="B13" s="58" t="s">
        <v>54</v>
      </c>
      <c r="C13" s="20">
        <v>811.4</v>
      </c>
      <c r="D13" s="15" t="s">
        <v>80</v>
      </c>
      <c r="E13" s="15">
        <v>5</v>
      </c>
      <c r="F13" s="29" t="s">
        <v>81</v>
      </c>
      <c r="G13" s="30">
        <v>28.267414890000001</v>
      </c>
      <c r="H13" s="30">
        <v>-81.448468570000003</v>
      </c>
      <c r="I13" s="29">
        <v>1</v>
      </c>
      <c r="J13" s="29">
        <v>352</v>
      </c>
      <c r="K13" s="29">
        <v>11</v>
      </c>
      <c r="L13" s="29">
        <v>62</v>
      </c>
      <c r="M13" s="26" t="s">
        <v>82</v>
      </c>
      <c r="N13" s="26" t="s">
        <v>83</v>
      </c>
      <c r="O13" s="26" t="s">
        <v>84</v>
      </c>
      <c r="Q13" s="29">
        <v>10</v>
      </c>
      <c r="R13" s="26" t="s">
        <v>85</v>
      </c>
      <c r="T13" s="16" t="s">
        <v>86</v>
      </c>
      <c r="U13" s="17" t="s">
        <v>47</v>
      </c>
      <c r="V13" s="17" t="s">
        <v>48</v>
      </c>
      <c r="W13" s="17" t="s">
        <v>62</v>
      </c>
      <c r="X13" s="17" t="str">
        <f t="shared" si="0"/>
        <v>96 months</v>
      </c>
      <c r="Y13" s="17"/>
      <c r="Z13" s="18"/>
      <c r="AA13" s="18"/>
      <c r="AB13" s="21"/>
      <c r="AC13" s="21"/>
      <c r="AD13" s="19" t="s">
        <v>49</v>
      </c>
      <c r="AE13" s="22">
        <v>45323</v>
      </c>
      <c r="AF13" s="3">
        <f t="shared" si="1"/>
        <v>1</v>
      </c>
    </row>
    <row r="14" spans="1:32" ht="20.149999999999999" customHeight="1">
      <c r="A14" s="20" t="s">
        <v>244</v>
      </c>
      <c r="B14" s="58" t="s">
        <v>54</v>
      </c>
      <c r="C14" s="20">
        <v>811.4</v>
      </c>
      <c r="D14" s="15" t="s">
        <v>80</v>
      </c>
      <c r="E14" s="15">
        <v>5</v>
      </c>
      <c r="F14" s="29" t="s">
        <v>81</v>
      </c>
      <c r="G14" s="30">
        <v>28.2673703</v>
      </c>
      <c r="H14" s="30">
        <v>-81.448435040000007</v>
      </c>
      <c r="I14" s="29">
        <v>1</v>
      </c>
      <c r="J14" s="29">
        <v>352</v>
      </c>
      <c r="K14" s="29">
        <v>11</v>
      </c>
      <c r="L14" s="29">
        <v>62</v>
      </c>
      <c r="M14" s="26" t="s">
        <v>82</v>
      </c>
      <c r="N14" s="26" t="s">
        <v>83</v>
      </c>
      <c r="O14" s="26" t="s">
        <v>84</v>
      </c>
      <c r="Q14" s="29">
        <v>10</v>
      </c>
      <c r="R14" s="26" t="s">
        <v>85</v>
      </c>
      <c r="T14" s="16" t="s">
        <v>86</v>
      </c>
      <c r="U14" s="17" t="s">
        <v>47</v>
      </c>
      <c r="V14" s="17" t="s">
        <v>48</v>
      </c>
      <c r="W14" s="17" t="s">
        <v>62</v>
      </c>
      <c r="X14" s="17" t="str">
        <f t="shared" si="0"/>
        <v>96 months</v>
      </c>
      <c r="Y14" s="17"/>
      <c r="Z14" s="18"/>
      <c r="AA14" s="18"/>
      <c r="AB14" s="21"/>
      <c r="AC14" s="21"/>
      <c r="AD14" s="19" t="s">
        <v>49</v>
      </c>
      <c r="AE14" s="22">
        <v>45323</v>
      </c>
      <c r="AF14" s="3">
        <f t="shared" si="1"/>
        <v>1</v>
      </c>
    </row>
    <row r="15" spans="1:32" ht="20.149999999999999" customHeight="1">
      <c r="A15" s="20" t="s">
        <v>245</v>
      </c>
      <c r="B15" s="15" t="s">
        <v>136</v>
      </c>
      <c r="C15" s="20">
        <v>965.25</v>
      </c>
      <c r="D15" s="15" t="s">
        <v>198</v>
      </c>
      <c r="E15" s="15">
        <v>4</v>
      </c>
      <c r="F15" s="29" t="s">
        <v>199</v>
      </c>
      <c r="G15" s="30">
        <v>26.76870362</v>
      </c>
      <c r="H15" s="30">
        <v>-80.091762320000001</v>
      </c>
      <c r="I15" s="29">
        <v>1</v>
      </c>
      <c r="J15" s="29">
        <v>136</v>
      </c>
      <c r="K15" s="29">
        <v>7</v>
      </c>
      <c r="L15" s="29">
        <v>22</v>
      </c>
      <c r="M15" s="26" t="s">
        <v>143</v>
      </c>
      <c r="N15" s="26" t="s">
        <v>53</v>
      </c>
      <c r="O15" s="26" t="s">
        <v>46</v>
      </c>
      <c r="Q15" s="29">
        <v>12.7</v>
      </c>
      <c r="R15" s="26">
        <v>1961</v>
      </c>
      <c r="U15" s="17" t="s">
        <v>47</v>
      </c>
      <c r="V15" s="17" t="s">
        <v>48</v>
      </c>
      <c r="W15" s="17" t="s">
        <v>62</v>
      </c>
      <c r="X15" s="17" t="str">
        <f t="shared" si="0"/>
        <v>96 months</v>
      </c>
      <c r="Y15" s="17"/>
      <c r="Z15" s="18"/>
      <c r="AA15" s="18"/>
      <c r="AB15" s="21"/>
      <c r="AC15" s="21"/>
      <c r="AD15" s="19" t="s">
        <v>49</v>
      </c>
      <c r="AE15" s="22">
        <v>45352</v>
      </c>
      <c r="AF15" s="3">
        <f t="shared" si="1"/>
        <v>2</v>
      </c>
    </row>
    <row r="16" spans="1:32" ht="20.149999999999999" customHeight="1">
      <c r="A16" s="20" t="s">
        <v>246</v>
      </c>
      <c r="B16" s="15" t="s">
        <v>136</v>
      </c>
      <c r="C16" s="20">
        <v>974.72</v>
      </c>
      <c r="D16" s="15" t="s">
        <v>195</v>
      </c>
      <c r="E16" s="15">
        <v>4</v>
      </c>
      <c r="F16" s="29" t="s">
        <v>196</v>
      </c>
      <c r="G16" s="30">
        <v>26.646143769999998</v>
      </c>
      <c r="H16" s="30">
        <v>-80.06918684</v>
      </c>
      <c r="I16" s="29">
        <v>1</v>
      </c>
      <c r="J16" s="29">
        <v>264</v>
      </c>
      <c r="K16" s="29">
        <v>11</v>
      </c>
      <c r="L16" s="29">
        <v>24</v>
      </c>
      <c r="M16" s="26" t="s">
        <v>188</v>
      </c>
      <c r="N16" s="26" t="s">
        <v>197</v>
      </c>
      <c r="O16" s="26" t="s">
        <v>190</v>
      </c>
      <c r="Q16" s="29">
        <v>11.5</v>
      </c>
      <c r="U16" s="17" t="s">
        <v>47</v>
      </c>
      <c r="V16" s="17" t="s">
        <v>48</v>
      </c>
      <c r="W16" s="17" t="s">
        <v>62</v>
      </c>
      <c r="X16" s="17" t="str">
        <f t="shared" si="0"/>
        <v>96 months</v>
      </c>
      <c r="Y16" s="17"/>
      <c r="Z16" s="18"/>
      <c r="AA16" s="18"/>
      <c r="AB16" s="21"/>
      <c r="AC16" s="21"/>
      <c r="AD16" s="19" t="s">
        <v>49</v>
      </c>
      <c r="AE16" s="22">
        <v>45352</v>
      </c>
      <c r="AF16" s="3">
        <f t="shared" si="1"/>
        <v>2</v>
      </c>
    </row>
    <row r="17" spans="1:32" ht="20.149999999999999" customHeight="1">
      <c r="A17" s="20" t="s">
        <v>247</v>
      </c>
      <c r="B17" s="15" t="s">
        <v>136</v>
      </c>
      <c r="C17" s="20">
        <v>974.72</v>
      </c>
      <c r="D17" s="15" t="s">
        <v>195</v>
      </c>
      <c r="E17" s="15">
        <v>4</v>
      </c>
      <c r="F17" s="29" t="s">
        <v>196</v>
      </c>
      <c r="G17" s="30">
        <v>26.646132980000001</v>
      </c>
      <c r="H17" s="30">
        <v>-80.069103690000006</v>
      </c>
      <c r="I17" s="29">
        <v>1</v>
      </c>
      <c r="J17" s="29">
        <v>264</v>
      </c>
      <c r="K17" s="29">
        <v>11</v>
      </c>
      <c r="L17" s="29">
        <v>24</v>
      </c>
      <c r="M17" s="26" t="s">
        <v>188</v>
      </c>
      <c r="N17" s="26" t="s">
        <v>197</v>
      </c>
      <c r="O17" s="26" t="s">
        <v>190</v>
      </c>
      <c r="Q17" s="29">
        <v>11.5</v>
      </c>
      <c r="U17" s="17" t="s">
        <v>47</v>
      </c>
      <c r="V17" s="17" t="s">
        <v>48</v>
      </c>
      <c r="W17" s="17" t="s">
        <v>62</v>
      </c>
      <c r="X17" s="17" t="str">
        <f t="shared" si="0"/>
        <v>96 months</v>
      </c>
      <c r="Y17" s="17"/>
      <c r="Z17" s="18"/>
      <c r="AA17" s="18"/>
      <c r="AB17" s="21"/>
      <c r="AC17" s="21"/>
      <c r="AD17" s="19" t="s">
        <v>49</v>
      </c>
      <c r="AE17" s="22">
        <v>45352</v>
      </c>
      <c r="AF17" s="3">
        <f t="shared" si="1"/>
        <v>2</v>
      </c>
    </row>
    <row r="18" spans="1:32" ht="20.149999999999999" customHeight="1">
      <c r="A18" s="20" t="s">
        <v>248</v>
      </c>
      <c r="B18" s="15" t="s">
        <v>136</v>
      </c>
      <c r="C18" s="20">
        <v>982.1</v>
      </c>
      <c r="D18" s="15" t="s">
        <v>191</v>
      </c>
      <c r="E18" s="15">
        <v>4</v>
      </c>
      <c r="F18" s="29" t="s">
        <v>187</v>
      </c>
      <c r="G18" s="30">
        <v>26.539276749999999</v>
      </c>
      <c r="H18" s="30">
        <v>-80.073585660000006</v>
      </c>
      <c r="I18" s="29">
        <v>1</v>
      </c>
      <c r="J18" s="29">
        <v>75</v>
      </c>
      <c r="K18" s="29">
        <v>8</v>
      </c>
      <c r="L18" s="29">
        <v>25</v>
      </c>
      <c r="M18" s="26" t="s">
        <v>192</v>
      </c>
      <c r="N18" s="26" t="s">
        <v>193</v>
      </c>
      <c r="O18" s="26" t="s">
        <v>194</v>
      </c>
      <c r="Q18" s="29">
        <v>22</v>
      </c>
      <c r="U18" s="17" t="s">
        <v>47</v>
      </c>
      <c r="V18" s="17" t="s">
        <v>48</v>
      </c>
      <c r="W18" s="17" t="s">
        <v>62</v>
      </c>
      <c r="X18" s="17" t="str">
        <f t="shared" si="0"/>
        <v>96 months</v>
      </c>
      <c r="Y18" s="17"/>
      <c r="Z18" s="18"/>
      <c r="AA18" s="18"/>
      <c r="AB18" s="21"/>
      <c r="AC18" s="21"/>
      <c r="AD18" s="19" t="s">
        <v>49</v>
      </c>
      <c r="AE18" s="22">
        <v>45352</v>
      </c>
      <c r="AF18" s="3">
        <f t="shared" si="1"/>
        <v>2</v>
      </c>
    </row>
    <row r="19" spans="1:32" ht="20.149999999999999" customHeight="1">
      <c r="A19" s="20" t="s">
        <v>249</v>
      </c>
      <c r="B19" s="15" t="s">
        <v>136</v>
      </c>
      <c r="C19" s="20">
        <v>982.1</v>
      </c>
      <c r="D19" s="15" t="s">
        <v>191</v>
      </c>
      <c r="E19" s="15">
        <v>4</v>
      </c>
      <c r="F19" s="29" t="s">
        <v>187</v>
      </c>
      <c r="G19" s="30">
        <v>26.53927135</v>
      </c>
      <c r="H19" s="30">
        <v>-80.073509220000005</v>
      </c>
      <c r="I19" s="29">
        <v>1</v>
      </c>
      <c r="J19" s="29">
        <v>75</v>
      </c>
      <c r="K19" s="29">
        <v>8</v>
      </c>
      <c r="L19" s="29">
        <v>25</v>
      </c>
      <c r="M19" s="26" t="s">
        <v>192</v>
      </c>
      <c r="N19" s="26" t="s">
        <v>193</v>
      </c>
      <c r="O19" s="26" t="s">
        <v>194</v>
      </c>
      <c r="Q19" s="29">
        <v>22</v>
      </c>
      <c r="U19" s="17" t="s">
        <v>47</v>
      </c>
      <c r="V19" s="17" t="s">
        <v>48</v>
      </c>
      <c r="W19" s="17" t="s">
        <v>62</v>
      </c>
      <c r="X19" s="17" t="str">
        <f t="shared" si="0"/>
        <v>96 months</v>
      </c>
      <c r="Y19" s="17"/>
      <c r="Z19" s="18"/>
      <c r="AA19" s="18"/>
      <c r="AB19" s="21"/>
      <c r="AC19" s="21"/>
      <c r="AD19" s="19" t="s">
        <v>49</v>
      </c>
      <c r="AE19" s="22">
        <v>45352</v>
      </c>
      <c r="AF19" s="3">
        <f t="shared" si="1"/>
        <v>2</v>
      </c>
    </row>
    <row r="20" spans="1:32" ht="20.149999999999999" customHeight="1">
      <c r="A20" s="20" t="s">
        <v>250</v>
      </c>
      <c r="B20" s="15" t="s">
        <v>136</v>
      </c>
      <c r="C20" s="20">
        <v>984.84</v>
      </c>
      <c r="D20" s="15" t="s">
        <v>189</v>
      </c>
      <c r="E20" s="15">
        <v>4</v>
      </c>
      <c r="F20" s="29" t="s">
        <v>187</v>
      </c>
      <c r="G20" s="30">
        <v>26.50032556</v>
      </c>
      <c r="H20" s="30">
        <v>-80.079261549999998</v>
      </c>
      <c r="I20" s="29">
        <v>1</v>
      </c>
      <c r="J20" s="29">
        <v>180</v>
      </c>
      <c r="K20" s="29">
        <v>3</v>
      </c>
      <c r="L20" s="29">
        <v>60</v>
      </c>
      <c r="M20" s="26" t="s">
        <v>139</v>
      </c>
      <c r="N20" s="26" t="s">
        <v>140</v>
      </c>
      <c r="O20" s="26" t="s">
        <v>190</v>
      </c>
      <c r="Q20" s="29">
        <v>12.3</v>
      </c>
      <c r="U20" s="17" t="s">
        <v>47</v>
      </c>
      <c r="V20" s="17" t="s">
        <v>48</v>
      </c>
      <c r="W20" s="17" t="s">
        <v>62</v>
      </c>
      <c r="X20" s="17" t="str">
        <f t="shared" si="0"/>
        <v>96 months</v>
      </c>
      <c r="Y20" s="17"/>
      <c r="Z20" s="18"/>
      <c r="AA20" s="18"/>
      <c r="AB20" s="21"/>
      <c r="AC20" s="21"/>
      <c r="AD20" s="19" t="s">
        <v>49</v>
      </c>
      <c r="AE20" s="22">
        <v>45352</v>
      </c>
      <c r="AF20" s="3">
        <f t="shared" si="1"/>
        <v>2</v>
      </c>
    </row>
    <row r="21" spans="1:32" ht="20.149999999999999" customHeight="1">
      <c r="A21" s="20" t="s">
        <v>251</v>
      </c>
      <c r="B21" s="15" t="s">
        <v>136</v>
      </c>
      <c r="C21" s="20">
        <v>984.84</v>
      </c>
      <c r="D21" s="15" t="s">
        <v>189</v>
      </c>
      <c r="E21" s="15">
        <v>4</v>
      </c>
      <c r="F21" s="29" t="s">
        <v>187</v>
      </c>
      <c r="G21" s="30">
        <v>26.500318960000001</v>
      </c>
      <c r="H21" s="30">
        <v>-80.0792079</v>
      </c>
      <c r="I21" s="29">
        <v>1</v>
      </c>
      <c r="J21" s="29">
        <v>180</v>
      </c>
      <c r="K21" s="29">
        <v>3</v>
      </c>
      <c r="L21" s="29">
        <v>60</v>
      </c>
      <c r="M21" s="26" t="s">
        <v>139</v>
      </c>
      <c r="N21" s="26" t="s">
        <v>140</v>
      </c>
      <c r="O21" s="26" t="s">
        <v>190</v>
      </c>
      <c r="Q21" s="29">
        <v>12.3</v>
      </c>
      <c r="U21" s="17" t="s">
        <v>47</v>
      </c>
      <c r="V21" s="17" t="s">
        <v>48</v>
      </c>
      <c r="W21" s="17" t="s">
        <v>62</v>
      </c>
      <c r="X21" s="17" t="str">
        <f t="shared" si="0"/>
        <v>96 months</v>
      </c>
      <c r="Y21" s="17"/>
      <c r="Z21" s="18"/>
      <c r="AA21" s="18"/>
      <c r="AB21" s="21"/>
      <c r="AC21" s="21"/>
      <c r="AD21" s="19" t="s">
        <v>49</v>
      </c>
      <c r="AE21" s="22">
        <v>45352</v>
      </c>
      <c r="AF21" s="3">
        <f t="shared" si="1"/>
        <v>2</v>
      </c>
    </row>
    <row r="22" spans="1:32" ht="20.149999999999999" customHeight="1">
      <c r="A22" s="20" t="s">
        <v>252</v>
      </c>
      <c r="B22" s="15" t="s">
        <v>136</v>
      </c>
      <c r="C22" s="20">
        <v>986.04</v>
      </c>
      <c r="D22" s="15" t="s">
        <v>186</v>
      </c>
      <c r="E22" s="15">
        <v>4</v>
      </c>
      <c r="F22" s="29" t="s">
        <v>187</v>
      </c>
      <c r="G22" s="30">
        <v>26.48368099</v>
      </c>
      <c r="H22" s="30">
        <v>-80.085310440000001</v>
      </c>
      <c r="I22" s="29">
        <v>1</v>
      </c>
      <c r="J22" s="29">
        <v>120</v>
      </c>
      <c r="K22" s="29">
        <v>5</v>
      </c>
      <c r="L22" s="29">
        <v>24</v>
      </c>
      <c r="M22" s="26" t="s">
        <v>188</v>
      </c>
      <c r="N22" s="26" t="s">
        <v>140</v>
      </c>
      <c r="O22" s="26" t="s">
        <v>141</v>
      </c>
      <c r="Q22" s="29">
        <v>12</v>
      </c>
      <c r="U22" s="17" t="s">
        <v>47</v>
      </c>
      <c r="V22" s="17" t="s">
        <v>48</v>
      </c>
      <c r="W22" s="17" t="s">
        <v>62</v>
      </c>
      <c r="X22" s="17" t="str">
        <f t="shared" si="0"/>
        <v>96 months</v>
      </c>
      <c r="Y22" s="17"/>
      <c r="Z22" s="18"/>
      <c r="AA22" s="18"/>
      <c r="AB22" s="21"/>
      <c r="AC22" s="21"/>
      <c r="AD22" s="19" t="s">
        <v>49</v>
      </c>
      <c r="AE22" s="22">
        <v>45352</v>
      </c>
      <c r="AF22" s="3">
        <f t="shared" si="1"/>
        <v>2</v>
      </c>
    </row>
    <row r="23" spans="1:32" ht="20.149999999999999" customHeight="1">
      <c r="A23" s="20" t="s">
        <v>253</v>
      </c>
      <c r="B23" s="15" t="s">
        <v>136</v>
      </c>
      <c r="C23" s="20">
        <v>986.04</v>
      </c>
      <c r="D23" s="15" t="s">
        <v>186</v>
      </c>
      <c r="E23" s="15">
        <v>4</v>
      </c>
      <c r="F23" s="29" t="s">
        <v>187</v>
      </c>
      <c r="G23" s="30">
        <v>26.48366802</v>
      </c>
      <c r="H23" s="30">
        <v>-80.085231809999996</v>
      </c>
      <c r="I23" s="29">
        <v>1</v>
      </c>
      <c r="J23" s="29">
        <v>120</v>
      </c>
      <c r="K23" s="29">
        <v>5</v>
      </c>
      <c r="L23" s="29">
        <v>24</v>
      </c>
      <c r="M23" s="26" t="s">
        <v>188</v>
      </c>
      <c r="N23" s="26" t="s">
        <v>140</v>
      </c>
      <c r="O23" s="26" t="s">
        <v>141</v>
      </c>
      <c r="Q23" s="29">
        <v>12</v>
      </c>
      <c r="U23" s="17" t="s">
        <v>47</v>
      </c>
      <c r="V23" s="17" t="s">
        <v>48</v>
      </c>
      <c r="W23" s="17" t="s">
        <v>62</v>
      </c>
      <c r="X23" s="17" t="str">
        <f t="shared" si="0"/>
        <v>96 months</v>
      </c>
      <c r="Y23" s="17"/>
      <c r="Z23" s="18"/>
      <c r="AA23" s="18"/>
      <c r="AB23" s="21"/>
      <c r="AC23" s="21"/>
      <c r="AD23" s="19" t="s">
        <v>49</v>
      </c>
      <c r="AE23" s="22">
        <v>45352</v>
      </c>
      <c r="AF23" s="3">
        <f t="shared" si="1"/>
        <v>2</v>
      </c>
    </row>
    <row r="24" spans="1:32" ht="20.149999999999999" customHeight="1">
      <c r="A24" s="20" t="s">
        <v>254</v>
      </c>
      <c r="B24" s="15" t="s">
        <v>136</v>
      </c>
      <c r="C24" s="20">
        <v>987.1</v>
      </c>
      <c r="D24" s="15" t="s">
        <v>184</v>
      </c>
      <c r="E24" s="15">
        <v>4</v>
      </c>
      <c r="F24" s="29" t="s">
        <v>183</v>
      </c>
      <c r="G24" s="30">
        <v>26.469039160000001</v>
      </c>
      <c r="H24" s="30">
        <v>-80.090636529999998</v>
      </c>
      <c r="I24" s="29">
        <v>1</v>
      </c>
      <c r="J24" s="29">
        <v>125</v>
      </c>
      <c r="K24" s="29">
        <v>3</v>
      </c>
      <c r="L24" s="29">
        <v>47</v>
      </c>
      <c r="M24" s="26" t="s">
        <v>139</v>
      </c>
      <c r="N24" s="26" t="s">
        <v>165</v>
      </c>
      <c r="O24" s="26" t="s">
        <v>185</v>
      </c>
      <c r="Q24" s="29">
        <v>12.5</v>
      </c>
      <c r="U24" s="17" t="s">
        <v>47</v>
      </c>
      <c r="V24" s="17" t="s">
        <v>48</v>
      </c>
      <c r="W24" s="17" t="s">
        <v>62</v>
      </c>
      <c r="X24" s="17" t="str">
        <f t="shared" si="0"/>
        <v>96 months</v>
      </c>
      <c r="Y24" s="17"/>
      <c r="Z24" s="18"/>
      <c r="AA24" s="18"/>
      <c r="AB24" s="21"/>
      <c r="AC24" s="21"/>
      <c r="AD24" s="19" t="s">
        <v>49</v>
      </c>
      <c r="AE24" s="22">
        <v>45352</v>
      </c>
      <c r="AF24" s="3">
        <f t="shared" si="1"/>
        <v>2</v>
      </c>
    </row>
    <row r="25" spans="1:32" ht="20.149999999999999" customHeight="1">
      <c r="A25" s="20" t="s">
        <v>255</v>
      </c>
      <c r="B25" s="15" t="s">
        <v>136</v>
      </c>
      <c r="C25" s="20">
        <v>987.1</v>
      </c>
      <c r="D25" s="15" t="s">
        <v>184</v>
      </c>
      <c r="E25" s="15">
        <v>4</v>
      </c>
      <c r="F25" s="29" t="s">
        <v>183</v>
      </c>
      <c r="G25" s="30">
        <v>26.469031560000001</v>
      </c>
      <c r="H25" s="30">
        <v>-80.090535880000004</v>
      </c>
      <c r="I25" s="29">
        <v>1</v>
      </c>
      <c r="J25" s="29">
        <v>125</v>
      </c>
      <c r="K25" s="29">
        <v>3</v>
      </c>
      <c r="L25" s="29">
        <v>47</v>
      </c>
      <c r="M25" s="26" t="s">
        <v>139</v>
      </c>
      <c r="N25" s="26" t="s">
        <v>165</v>
      </c>
      <c r="O25" s="26" t="s">
        <v>185</v>
      </c>
      <c r="Q25" s="29">
        <v>12.5</v>
      </c>
      <c r="U25" s="17" t="s">
        <v>47</v>
      </c>
      <c r="V25" s="17" t="s">
        <v>48</v>
      </c>
      <c r="W25" s="17" t="s">
        <v>62</v>
      </c>
      <c r="X25" s="17" t="str">
        <f t="shared" si="0"/>
        <v>96 months</v>
      </c>
      <c r="Y25" s="17"/>
      <c r="Z25" s="18"/>
      <c r="AA25" s="18"/>
      <c r="AB25" s="21"/>
      <c r="AC25" s="21"/>
      <c r="AD25" s="19" t="s">
        <v>49</v>
      </c>
      <c r="AE25" s="22">
        <v>45352</v>
      </c>
      <c r="AF25" s="3">
        <f t="shared" si="1"/>
        <v>2</v>
      </c>
    </row>
    <row r="26" spans="1:32" ht="20.149999999999999" customHeight="1">
      <c r="A26" s="20" t="s">
        <v>256</v>
      </c>
      <c r="B26" s="15" t="s">
        <v>136</v>
      </c>
      <c r="C26" s="20">
        <v>990.17</v>
      </c>
      <c r="D26" s="15" t="s">
        <v>182</v>
      </c>
      <c r="E26" s="15">
        <v>4</v>
      </c>
      <c r="F26" s="29" t="s">
        <v>183</v>
      </c>
      <c r="G26" s="30">
        <v>26.424549970000001</v>
      </c>
      <c r="H26" s="30">
        <v>-80.090809149999998</v>
      </c>
      <c r="I26" s="29">
        <v>1</v>
      </c>
      <c r="J26" s="29">
        <v>175</v>
      </c>
      <c r="K26" s="29">
        <v>7</v>
      </c>
      <c r="L26" s="29">
        <v>25</v>
      </c>
      <c r="M26" s="26" t="s">
        <v>143</v>
      </c>
      <c r="N26" s="26" t="s">
        <v>140</v>
      </c>
      <c r="O26" s="26" t="s">
        <v>46</v>
      </c>
      <c r="Q26" s="29">
        <v>10.5</v>
      </c>
      <c r="U26" s="17" t="s">
        <v>47</v>
      </c>
      <c r="V26" s="17" t="s">
        <v>48</v>
      </c>
      <c r="W26" s="17" t="s">
        <v>62</v>
      </c>
      <c r="X26" s="17" t="str">
        <f t="shared" si="0"/>
        <v>96 months</v>
      </c>
      <c r="Y26" s="17"/>
      <c r="Z26" s="18"/>
      <c r="AA26" s="18"/>
      <c r="AB26" s="21"/>
      <c r="AC26" s="21"/>
      <c r="AD26" s="19" t="s">
        <v>49</v>
      </c>
      <c r="AE26" s="22">
        <v>45352</v>
      </c>
      <c r="AF26" s="3">
        <f t="shared" si="1"/>
        <v>2</v>
      </c>
    </row>
    <row r="27" spans="1:32" ht="20.149999999999999" customHeight="1">
      <c r="A27" s="20" t="s">
        <v>257</v>
      </c>
      <c r="B27" s="15" t="s">
        <v>136</v>
      </c>
      <c r="C27" s="20">
        <v>990.17</v>
      </c>
      <c r="D27" s="15" t="s">
        <v>182</v>
      </c>
      <c r="E27" s="15">
        <v>4</v>
      </c>
      <c r="F27" s="29" t="s">
        <v>183</v>
      </c>
      <c r="G27" s="30">
        <v>26.42454837</v>
      </c>
      <c r="H27" s="30">
        <v>-80.090725649999996</v>
      </c>
      <c r="I27" s="29">
        <v>1</v>
      </c>
      <c r="J27" s="29">
        <v>175</v>
      </c>
      <c r="K27" s="29">
        <v>7</v>
      </c>
      <c r="L27" s="29">
        <v>25</v>
      </c>
      <c r="M27" s="26" t="s">
        <v>143</v>
      </c>
      <c r="N27" s="26" t="s">
        <v>140</v>
      </c>
      <c r="O27" s="26" t="s">
        <v>46</v>
      </c>
      <c r="Q27" s="29">
        <v>10.5</v>
      </c>
      <c r="U27" s="17" t="s">
        <v>47</v>
      </c>
      <c r="V27" s="17" t="s">
        <v>48</v>
      </c>
      <c r="W27" s="17" t="s">
        <v>62</v>
      </c>
      <c r="X27" s="17" t="str">
        <f t="shared" si="0"/>
        <v>96 months</v>
      </c>
      <c r="Y27" s="17"/>
      <c r="Z27" s="18"/>
      <c r="AA27" s="18"/>
      <c r="AB27" s="21"/>
      <c r="AC27" s="21"/>
      <c r="AD27" s="19" t="s">
        <v>49</v>
      </c>
      <c r="AE27" s="22">
        <v>45352</v>
      </c>
      <c r="AF27" s="3">
        <f t="shared" si="1"/>
        <v>2</v>
      </c>
    </row>
    <row r="28" spans="1:32" ht="20.149999999999999" customHeight="1">
      <c r="A28" s="20" t="s">
        <v>258</v>
      </c>
      <c r="B28" s="15" t="s">
        <v>136</v>
      </c>
      <c r="C28" s="20">
        <v>992.5</v>
      </c>
      <c r="D28" s="15" t="s">
        <v>180</v>
      </c>
      <c r="E28" s="15">
        <v>4</v>
      </c>
      <c r="F28" s="29" t="s">
        <v>181</v>
      </c>
      <c r="G28" s="30">
        <v>26.39314311</v>
      </c>
      <c r="H28" s="30">
        <v>-80.098540249999999</v>
      </c>
      <c r="I28" s="29">
        <v>1</v>
      </c>
      <c r="J28" s="29">
        <v>112.1</v>
      </c>
      <c r="K28" s="29">
        <v>5</v>
      </c>
      <c r="M28" s="26" t="s">
        <v>143</v>
      </c>
      <c r="N28" s="26" t="s">
        <v>53</v>
      </c>
      <c r="O28" s="26" t="s">
        <v>46</v>
      </c>
      <c r="Q28" s="29">
        <v>14.5</v>
      </c>
      <c r="U28" s="17" t="s">
        <v>47</v>
      </c>
      <c r="V28" s="17" t="s">
        <v>48</v>
      </c>
      <c r="W28" s="17" t="s">
        <v>62</v>
      </c>
      <c r="X28" s="17" t="str">
        <f t="shared" si="0"/>
        <v>96 months</v>
      </c>
      <c r="Y28" s="17"/>
      <c r="Z28" s="18"/>
      <c r="AA28" s="18"/>
      <c r="AB28" s="21"/>
      <c r="AC28" s="21"/>
      <c r="AD28" s="19" t="s">
        <v>49</v>
      </c>
      <c r="AE28" s="22">
        <v>45352</v>
      </c>
      <c r="AF28" s="3">
        <f t="shared" si="1"/>
        <v>2</v>
      </c>
    </row>
    <row r="29" spans="1:32" ht="20.149999999999999" customHeight="1">
      <c r="A29" s="20" t="s">
        <v>259</v>
      </c>
      <c r="B29" s="15" t="s">
        <v>136</v>
      </c>
      <c r="C29" s="20">
        <v>992.5</v>
      </c>
      <c r="D29" s="15" t="s">
        <v>180</v>
      </c>
      <c r="E29" s="15">
        <v>4</v>
      </c>
      <c r="F29" s="29" t="s">
        <v>181</v>
      </c>
      <c r="G29" s="30">
        <v>26.393108229999999</v>
      </c>
      <c r="H29" s="30">
        <v>-80.098492649999997</v>
      </c>
      <c r="I29" s="29">
        <v>1</v>
      </c>
      <c r="J29" s="29">
        <v>112.1</v>
      </c>
      <c r="K29" s="29">
        <v>5</v>
      </c>
      <c r="M29" s="26" t="s">
        <v>143</v>
      </c>
      <c r="N29" s="26" t="s">
        <v>53</v>
      </c>
      <c r="O29" s="26" t="s">
        <v>46</v>
      </c>
      <c r="Q29" s="29">
        <v>14.5</v>
      </c>
      <c r="U29" s="17" t="s">
        <v>47</v>
      </c>
      <c r="V29" s="17" t="s">
        <v>48</v>
      </c>
      <c r="W29" s="17" t="s">
        <v>62</v>
      </c>
      <c r="X29" s="17" t="str">
        <f t="shared" si="0"/>
        <v>96 months</v>
      </c>
      <c r="Y29" s="17"/>
      <c r="Z29" s="18"/>
      <c r="AA29" s="18"/>
      <c r="AB29" s="21"/>
      <c r="AC29" s="21"/>
      <c r="AD29" s="19" t="s">
        <v>49</v>
      </c>
      <c r="AE29" s="22">
        <v>45352</v>
      </c>
      <c r="AF29" s="3">
        <f t="shared" si="1"/>
        <v>2</v>
      </c>
    </row>
    <row r="30" spans="1:32" ht="20.149999999999999" customHeight="1">
      <c r="A30" s="20" t="s">
        <v>260</v>
      </c>
      <c r="B30" s="15" t="s">
        <v>136</v>
      </c>
      <c r="C30" s="20">
        <v>997.54</v>
      </c>
      <c r="D30" s="15" t="s">
        <v>162</v>
      </c>
      <c r="E30" s="15">
        <v>4</v>
      </c>
      <c r="F30" s="29" t="s">
        <v>163</v>
      </c>
      <c r="G30" s="30">
        <v>26.327852610000001</v>
      </c>
      <c r="H30" s="30">
        <v>-80.120146419999998</v>
      </c>
      <c r="I30" s="29">
        <v>2</v>
      </c>
      <c r="J30" s="29">
        <v>192</v>
      </c>
      <c r="K30" s="29">
        <v>6</v>
      </c>
      <c r="L30" s="29">
        <v>32</v>
      </c>
      <c r="M30" s="26" t="s">
        <v>143</v>
      </c>
      <c r="N30" s="26" t="s">
        <v>53</v>
      </c>
      <c r="O30" s="26" t="s">
        <v>46</v>
      </c>
      <c r="Q30" s="29">
        <v>18.600000000000001</v>
      </c>
      <c r="U30" s="17" t="s">
        <v>47</v>
      </c>
      <c r="V30" s="17" t="s">
        <v>48</v>
      </c>
      <c r="W30" s="17" t="s">
        <v>62</v>
      </c>
      <c r="X30" s="17" t="str">
        <f t="shared" si="0"/>
        <v>96 months</v>
      </c>
      <c r="Y30" s="17"/>
      <c r="Z30" s="18"/>
      <c r="AA30" s="18"/>
      <c r="AB30" s="21"/>
      <c r="AC30" s="21"/>
      <c r="AD30" s="19" t="s">
        <v>49</v>
      </c>
      <c r="AE30" s="22">
        <v>45352</v>
      </c>
      <c r="AF30" s="3">
        <f t="shared" si="1"/>
        <v>2</v>
      </c>
    </row>
    <row r="31" spans="1:32" ht="20.149999999999999" customHeight="1">
      <c r="A31" s="20" t="s">
        <v>261</v>
      </c>
      <c r="B31" s="15" t="s">
        <v>136</v>
      </c>
      <c r="C31" s="20">
        <v>1004.36</v>
      </c>
      <c r="D31" s="15" t="s">
        <v>160</v>
      </c>
      <c r="E31" s="15">
        <v>4</v>
      </c>
      <c r="F31" s="29" t="s">
        <v>159</v>
      </c>
      <c r="G31" s="30">
        <v>26.2311652</v>
      </c>
      <c r="H31" s="30">
        <v>-80.143777319999998</v>
      </c>
      <c r="I31" s="29">
        <v>2</v>
      </c>
      <c r="J31" s="29">
        <v>92</v>
      </c>
      <c r="K31" s="29">
        <v>4</v>
      </c>
      <c r="M31" s="26" t="s">
        <v>161</v>
      </c>
      <c r="N31" s="26" t="s">
        <v>53</v>
      </c>
      <c r="O31" s="26" t="s">
        <v>46</v>
      </c>
      <c r="Q31" s="29">
        <v>4.8</v>
      </c>
      <c r="U31" s="17" t="s">
        <v>47</v>
      </c>
      <c r="V31" s="17" t="s">
        <v>48</v>
      </c>
      <c r="W31" s="17" t="s">
        <v>62</v>
      </c>
      <c r="X31" s="17" t="str">
        <f t="shared" si="0"/>
        <v>96 months</v>
      </c>
      <c r="Y31" s="17"/>
      <c r="Z31" s="18"/>
      <c r="AA31" s="18"/>
      <c r="AB31" s="21"/>
      <c r="AC31" s="21"/>
      <c r="AD31" s="19" t="s">
        <v>49</v>
      </c>
      <c r="AE31" s="22">
        <v>45352</v>
      </c>
      <c r="AF31" s="3">
        <f t="shared" si="1"/>
        <v>2</v>
      </c>
    </row>
    <row r="32" spans="1:32" ht="20.149999999999999" customHeight="1">
      <c r="A32" s="20" t="s">
        <v>262</v>
      </c>
      <c r="B32" s="15" t="s">
        <v>136</v>
      </c>
      <c r="C32" s="20">
        <v>1005.71</v>
      </c>
      <c r="D32" s="15" t="s">
        <v>158</v>
      </c>
      <c r="E32" s="15">
        <v>4</v>
      </c>
      <c r="F32" s="29" t="s">
        <v>159</v>
      </c>
      <c r="G32" s="30">
        <v>26.21193358</v>
      </c>
      <c r="H32" s="30">
        <v>-80.147982339999999</v>
      </c>
      <c r="I32" s="29">
        <v>2</v>
      </c>
      <c r="J32" s="29">
        <v>177.75</v>
      </c>
      <c r="K32" s="29">
        <v>9</v>
      </c>
      <c r="M32" s="26" t="s">
        <v>143</v>
      </c>
      <c r="N32" s="26" t="s">
        <v>53</v>
      </c>
      <c r="O32" s="26" t="s">
        <v>46</v>
      </c>
      <c r="Q32" s="29">
        <v>4.0999999999999996</v>
      </c>
      <c r="U32" s="17" t="s">
        <v>47</v>
      </c>
      <c r="V32" s="17" t="s">
        <v>48</v>
      </c>
      <c r="W32" s="17" t="s">
        <v>62</v>
      </c>
      <c r="X32" s="17" t="str">
        <f t="shared" si="0"/>
        <v>96 months</v>
      </c>
      <c r="Y32" s="17"/>
      <c r="Z32" s="18"/>
      <c r="AA32" s="18"/>
      <c r="AB32" s="21"/>
      <c r="AC32" s="21"/>
      <c r="AD32" s="19" t="s">
        <v>49</v>
      </c>
      <c r="AE32" s="22">
        <v>45352</v>
      </c>
      <c r="AF32" s="3">
        <f t="shared" si="1"/>
        <v>2</v>
      </c>
    </row>
    <row r="33" spans="1:32" ht="20.149999999999999" customHeight="1">
      <c r="A33" s="20" t="s">
        <v>164</v>
      </c>
      <c r="B33" s="15" t="s">
        <v>136</v>
      </c>
      <c r="C33" s="20">
        <v>1008.99</v>
      </c>
      <c r="D33" s="15" t="s">
        <v>156</v>
      </c>
      <c r="E33" s="15">
        <v>4</v>
      </c>
      <c r="F33" s="29" t="s">
        <v>145</v>
      </c>
      <c r="G33" s="30">
        <v>26.166309590000001</v>
      </c>
      <c r="H33" s="30">
        <v>-80.161788920000006</v>
      </c>
      <c r="I33" s="29">
        <v>1</v>
      </c>
      <c r="J33" s="29">
        <v>150</v>
      </c>
      <c r="K33" s="29" t="s">
        <v>157</v>
      </c>
      <c r="L33" s="29">
        <v>30</v>
      </c>
      <c r="M33" s="26" t="s">
        <v>139</v>
      </c>
      <c r="N33" s="26" t="s">
        <v>53</v>
      </c>
      <c r="O33" s="26" t="s">
        <v>46</v>
      </c>
      <c r="Q33" s="29">
        <v>9.1999999999999993</v>
      </c>
      <c r="U33" s="17" t="s">
        <v>47</v>
      </c>
      <c r="V33" s="17" t="s">
        <v>48</v>
      </c>
      <c r="W33" s="17" t="s">
        <v>62</v>
      </c>
      <c r="X33" s="17" t="str">
        <f t="shared" si="0"/>
        <v>96 months</v>
      </c>
      <c r="Y33" s="17"/>
      <c r="Z33" s="18"/>
      <c r="AA33" s="18"/>
      <c r="AB33" s="21"/>
      <c r="AC33" s="21"/>
      <c r="AD33" s="19" t="s">
        <v>49</v>
      </c>
      <c r="AE33" s="22">
        <v>45323</v>
      </c>
      <c r="AF33" s="3">
        <f t="shared" si="1"/>
        <v>2</v>
      </c>
    </row>
    <row r="34" spans="1:32" ht="20.149999999999999" customHeight="1">
      <c r="A34" s="20" t="s">
        <v>148</v>
      </c>
      <c r="B34" s="15" t="s">
        <v>136</v>
      </c>
      <c r="C34" s="20">
        <v>1008.99</v>
      </c>
      <c r="D34" s="15" t="s">
        <v>156</v>
      </c>
      <c r="E34" s="15">
        <v>4</v>
      </c>
      <c r="F34" s="29" t="s">
        <v>145</v>
      </c>
      <c r="G34" s="30">
        <v>26.166294329999999</v>
      </c>
      <c r="H34" s="30">
        <v>-80.161737799999997</v>
      </c>
      <c r="I34" s="29">
        <v>1</v>
      </c>
      <c r="J34" s="29">
        <v>150</v>
      </c>
      <c r="K34" s="29" t="s">
        <v>157</v>
      </c>
      <c r="L34" s="29">
        <v>30</v>
      </c>
      <c r="M34" s="26" t="s">
        <v>139</v>
      </c>
      <c r="N34" s="26" t="s">
        <v>53</v>
      </c>
      <c r="O34" s="26" t="s">
        <v>46</v>
      </c>
      <c r="Q34" s="29">
        <v>9.1999999999999993</v>
      </c>
      <c r="U34" s="17" t="s">
        <v>47</v>
      </c>
      <c r="V34" s="17" t="s">
        <v>48</v>
      </c>
      <c r="W34" s="17" t="s">
        <v>62</v>
      </c>
      <c r="X34" s="17" t="str">
        <f t="shared" ref="X34:X54" si="2">IF(W34="","","96 months")</f>
        <v>96 months</v>
      </c>
      <c r="Y34" s="17"/>
      <c r="Z34" s="18"/>
      <c r="AA34" s="18"/>
      <c r="AB34" s="21"/>
      <c r="AC34" s="21"/>
      <c r="AD34" s="19" t="s">
        <v>49</v>
      </c>
      <c r="AE34" s="22">
        <v>45323</v>
      </c>
      <c r="AF34" s="3">
        <f t="shared" ref="AF34:AF60" si="3">IF(B34="CFRC",1,IF(B34="SFRC",2,3))</f>
        <v>2</v>
      </c>
    </row>
    <row r="35" spans="1:32" ht="20.149999999999999" customHeight="1">
      <c r="A35" s="20" t="s">
        <v>167</v>
      </c>
      <c r="B35" s="15" t="s">
        <v>136</v>
      </c>
      <c r="C35" s="20">
        <v>1011.9</v>
      </c>
      <c r="D35" s="15" t="s">
        <v>154</v>
      </c>
      <c r="E35" s="15">
        <v>4</v>
      </c>
      <c r="F35" s="29" t="s">
        <v>145</v>
      </c>
      <c r="G35" s="30">
        <v>26.125043399999999</v>
      </c>
      <c r="H35" s="30">
        <v>-80.169928670000004</v>
      </c>
      <c r="I35" s="29">
        <v>1</v>
      </c>
      <c r="J35" s="29">
        <v>125</v>
      </c>
      <c r="K35" s="29">
        <v>5</v>
      </c>
      <c r="L35" s="29">
        <v>24</v>
      </c>
      <c r="M35" s="26" t="s">
        <v>143</v>
      </c>
      <c r="N35" s="26" t="s">
        <v>53</v>
      </c>
      <c r="O35" s="26" t="s">
        <v>46</v>
      </c>
      <c r="Q35" s="29">
        <v>11.5</v>
      </c>
      <c r="U35" s="17" t="s">
        <v>47</v>
      </c>
      <c r="V35" s="17" t="s">
        <v>48</v>
      </c>
      <c r="W35" s="17" t="s">
        <v>62</v>
      </c>
      <c r="X35" s="17" t="str">
        <f t="shared" si="2"/>
        <v>96 months</v>
      </c>
      <c r="Y35" s="17"/>
      <c r="Z35" s="18"/>
      <c r="AA35" s="18"/>
      <c r="AB35" s="21"/>
      <c r="AC35" s="21"/>
      <c r="AD35" s="19" t="s">
        <v>49</v>
      </c>
      <c r="AE35" s="22">
        <v>45323</v>
      </c>
      <c r="AF35" s="3">
        <f t="shared" si="3"/>
        <v>2</v>
      </c>
    </row>
    <row r="36" spans="1:32" ht="20.149999999999999" customHeight="1">
      <c r="A36" s="20" t="s">
        <v>153</v>
      </c>
      <c r="B36" s="15" t="s">
        <v>136</v>
      </c>
      <c r="C36" s="20">
        <v>1011.9</v>
      </c>
      <c r="D36" s="15" t="s">
        <v>154</v>
      </c>
      <c r="E36" s="15">
        <v>4</v>
      </c>
      <c r="F36" s="29" t="s">
        <v>145</v>
      </c>
      <c r="G36" s="30">
        <v>26.125042239999999</v>
      </c>
      <c r="H36" s="30">
        <v>-80.169884339999996</v>
      </c>
      <c r="I36" s="29">
        <v>1</v>
      </c>
      <c r="J36" s="29">
        <v>125</v>
      </c>
      <c r="K36" s="29">
        <v>5</v>
      </c>
      <c r="L36" s="29">
        <v>24</v>
      </c>
      <c r="M36" s="26" t="s">
        <v>143</v>
      </c>
      <c r="N36" s="26" t="s">
        <v>53</v>
      </c>
      <c r="O36" s="26" t="s">
        <v>46</v>
      </c>
      <c r="Q36" s="29">
        <v>11.5</v>
      </c>
      <c r="U36" s="17" t="s">
        <v>47</v>
      </c>
      <c r="V36" s="17" t="s">
        <v>48</v>
      </c>
      <c r="W36" s="17" t="s">
        <v>62</v>
      </c>
      <c r="X36" s="17" t="str">
        <f t="shared" si="2"/>
        <v>96 months</v>
      </c>
      <c r="Y36" s="17"/>
      <c r="Z36" s="18"/>
      <c r="AA36" s="18"/>
      <c r="AB36" s="21"/>
      <c r="AC36" s="21"/>
      <c r="AD36" s="19" t="s">
        <v>49</v>
      </c>
      <c r="AE36" s="22">
        <v>45323</v>
      </c>
      <c r="AF36" s="3">
        <f t="shared" si="3"/>
        <v>2</v>
      </c>
    </row>
    <row r="37" spans="1:32" ht="20.149999999999999" customHeight="1">
      <c r="A37" s="20" t="s">
        <v>168</v>
      </c>
      <c r="B37" s="15" t="s">
        <v>136</v>
      </c>
      <c r="C37" s="20">
        <v>1013.89</v>
      </c>
      <c r="D37" s="15" t="s">
        <v>149</v>
      </c>
      <c r="E37" s="15">
        <v>4</v>
      </c>
      <c r="F37" s="29" t="s">
        <v>145</v>
      </c>
      <c r="G37" s="30">
        <v>26.096413420000001</v>
      </c>
      <c r="H37" s="30">
        <v>-80.169478870000006</v>
      </c>
      <c r="I37" s="29">
        <v>1</v>
      </c>
      <c r="J37" s="29">
        <v>272.25</v>
      </c>
      <c r="K37" s="29">
        <v>5</v>
      </c>
      <c r="M37" s="26" t="s">
        <v>150</v>
      </c>
      <c r="N37" s="26" t="s">
        <v>151</v>
      </c>
      <c r="O37" s="26" t="s">
        <v>152</v>
      </c>
      <c r="Q37" s="29">
        <v>5.3</v>
      </c>
      <c r="U37" s="17" t="s">
        <v>47</v>
      </c>
      <c r="V37" s="17" t="s">
        <v>48</v>
      </c>
      <c r="W37" s="17" t="s">
        <v>62</v>
      </c>
      <c r="X37" s="17" t="str">
        <f t="shared" si="2"/>
        <v>96 months</v>
      </c>
      <c r="Y37" s="17"/>
      <c r="Z37" s="18"/>
      <c r="AA37" s="18"/>
      <c r="AB37" s="21"/>
      <c r="AC37" s="21"/>
      <c r="AD37" s="19" t="s">
        <v>49</v>
      </c>
      <c r="AE37" s="22">
        <v>45323</v>
      </c>
      <c r="AF37" s="3">
        <f t="shared" si="3"/>
        <v>2</v>
      </c>
    </row>
    <row r="38" spans="1:32" ht="20.149999999999999" customHeight="1">
      <c r="A38" s="20" t="s">
        <v>155</v>
      </c>
      <c r="B38" s="15" t="s">
        <v>136</v>
      </c>
      <c r="C38" s="20">
        <v>1013.89</v>
      </c>
      <c r="D38" s="15" t="s">
        <v>149</v>
      </c>
      <c r="E38" s="15">
        <v>4</v>
      </c>
      <c r="F38" s="29" t="s">
        <v>145</v>
      </c>
      <c r="G38" s="30">
        <v>26.09641148</v>
      </c>
      <c r="H38" s="30">
        <v>-80.169323090000006</v>
      </c>
      <c r="I38" s="29">
        <v>2</v>
      </c>
      <c r="J38" s="29">
        <v>4011</v>
      </c>
      <c r="K38" s="29">
        <v>39</v>
      </c>
      <c r="M38" s="26" t="s">
        <v>161</v>
      </c>
      <c r="N38" s="26" t="s">
        <v>165</v>
      </c>
      <c r="O38" s="26" t="s">
        <v>166</v>
      </c>
      <c r="U38" s="17" t="s">
        <v>47</v>
      </c>
      <c r="V38" s="17" t="s">
        <v>48</v>
      </c>
      <c r="W38" s="17" t="s">
        <v>62</v>
      </c>
      <c r="X38" s="17" t="str">
        <f t="shared" si="2"/>
        <v>96 months</v>
      </c>
      <c r="Y38" s="17"/>
      <c r="Z38" s="18"/>
      <c r="AA38" s="18"/>
      <c r="AB38" s="21"/>
      <c r="AC38" s="21"/>
      <c r="AD38" s="19" t="s">
        <v>49</v>
      </c>
      <c r="AE38" s="22">
        <v>45323</v>
      </c>
      <c r="AF38" s="3">
        <f t="shared" si="3"/>
        <v>2</v>
      </c>
    </row>
    <row r="39" spans="1:32" ht="20.149999999999999" customHeight="1">
      <c r="A39" s="20" t="s">
        <v>263</v>
      </c>
      <c r="B39" s="15" t="s">
        <v>136</v>
      </c>
      <c r="C39" s="20">
        <v>1015.88</v>
      </c>
      <c r="D39" s="15" t="s">
        <v>144</v>
      </c>
      <c r="E39" s="15">
        <v>4</v>
      </c>
      <c r="F39" s="29" t="s">
        <v>145</v>
      </c>
      <c r="G39" s="30">
        <v>26.068151929999999</v>
      </c>
      <c r="H39" s="30">
        <v>-80.166244730000003</v>
      </c>
      <c r="I39" s="29">
        <v>1</v>
      </c>
      <c r="J39" s="29">
        <v>174.5</v>
      </c>
      <c r="K39" s="29">
        <v>5</v>
      </c>
      <c r="M39" s="26" t="s">
        <v>146</v>
      </c>
      <c r="N39" s="26" t="s">
        <v>147</v>
      </c>
      <c r="O39" s="26" t="s">
        <v>46</v>
      </c>
      <c r="Q39" s="29">
        <v>15</v>
      </c>
      <c r="U39" s="17" t="s">
        <v>47</v>
      </c>
      <c r="V39" s="17" t="s">
        <v>48</v>
      </c>
      <c r="W39" s="17" t="s">
        <v>62</v>
      </c>
      <c r="X39" s="17" t="str">
        <f t="shared" si="2"/>
        <v>96 months</v>
      </c>
      <c r="Y39" s="17"/>
      <c r="Z39" s="18"/>
      <c r="AA39" s="18"/>
      <c r="AB39" s="21"/>
      <c r="AC39" s="21"/>
      <c r="AD39" s="19" t="s">
        <v>49</v>
      </c>
      <c r="AE39" s="22">
        <v>45323</v>
      </c>
      <c r="AF39" s="3">
        <f t="shared" si="3"/>
        <v>2</v>
      </c>
    </row>
    <row r="40" spans="1:32" ht="20.149999999999999" customHeight="1">
      <c r="A40" s="20" t="s">
        <v>264</v>
      </c>
      <c r="B40" s="15" t="s">
        <v>136</v>
      </c>
      <c r="C40" s="20">
        <v>1015.88</v>
      </c>
      <c r="D40" s="15" t="s">
        <v>144</v>
      </c>
      <c r="E40" s="15">
        <v>4</v>
      </c>
      <c r="F40" s="29" t="s">
        <v>145</v>
      </c>
      <c r="G40" s="30">
        <v>26.0681604</v>
      </c>
      <c r="H40" s="30">
        <v>-80.166155399999994</v>
      </c>
      <c r="I40" s="29">
        <v>1</v>
      </c>
      <c r="J40" s="29">
        <v>174.5</v>
      </c>
      <c r="K40" s="29">
        <v>5</v>
      </c>
      <c r="M40" s="26" t="s">
        <v>146</v>
      </c>
      <c r="N40" s="26" t="s">
        <v>147</v>
      </c>
      <c r="O40" s="26" t="s">
        <v>46</v>
      </c>
      <c r="Q40" s="29">
        <v>15</v>
      </c>
      <c r="U40" s="17" t="s">
        <v>47</v>
      </c>
      <c r="V40" s="17" t="s">
        <v>48</v>
      </c>
      <c r="W40" s="17" t="s">
        <v>62</v>
      </c>
      <c r="X40" s="17" t="str">
        <f t="shared" si="2"/>
        <v>96 months</v>
      </c>
      <c r="Y40" s="17"/>
      <c r="Z40" s="18"/>
      <c r="AA40" s="18"/>
      <c r="AB40" s="21"/>
      <c r="AC40" s="21"/>
      <c r="AD40" s="19" t="s">
        <v>49</v>
      </c>
      <c r="AE40" s="22">
        <v>45323</v>
      </c>
      <c r="AF40" s="3">
        <f t="shared" si="3"/>
        <v>2</v>
      </c>
    </row>
    <row r="41" spans="1:32" ht="20.149999999999999" customHeight="1">
      <c r="A41" s="20" t="s">
        <v>265</v>
      </c>
      <c r="B41" s="15" t="s">
        <v>136</v>
      </c>
      <c r="C41" s="20">
        <v>1017.76</v>
      </c>
      <c r="D41" s="15" t="s">
        <v>137</v>
      </c>
      <c r="E41" s="15">
        <v>4</v>
      </c>
      <c r="F41" s="29" t="s">
        <v>142</v>
      </c>
      <c r="G41" s="30">
        <v>26.040574169999999</v>
      </c>
      <c r="H41" s="30">
        <v>-80.168319440000005</v>
      </c>
      <c r="I41" s="29">
        <v>1</v>
      </c>
      <c r="J41" s="29">
        <v>83.5</v>
      </c>
      <c r="K41" s="29">
        <v>4</v>
      </c>
      <c r="M41" s="26" t="s">
        <v>143</v>
      </c>
      <c r="N41" s="26" t="s">
        <v>53</v>
      </c>
      <c r="O41" s="26" t="s">
        <v>46</v>
      </c>
      <c r="Q41" s="29">
        <v>10.9</v>
      </c>
      <c r="U41" s="17" t="s">
        <v>47</v>
      </c>
      <c r="V41" s="17" t="s">
        <v>48</v>
      </c>
      <c r="W41" s="17" t="s">
        <v>62</v>
      </c>
      <c r="X41" s="17" t="str">
        <f t="shared" si="2"/>
        <v>96 months</v>
      </c>
      <c r="Y41" s="17"/>
      <c r="Z41" s="18"/>
      <c r="AA41" s="18"/>
      <c r="AB41" s="21"/>
      <c r="AC41" s="21"/>
      <c r="AD41" s="19" t="s">
        <v>49</v>
      </c>
      <c r="AE41" s="22">
        <v>45323</v>
      </c>
      <c r="AF41" s="3">
        <f t="shared" si="3"/>
        <v>2</v>
      </c>
    </row>
    <row r="42" spans="1:32" ht="20.149999999999999" customHeight="1">
      <c r="A42" s="20" t="s">
        <v>266</v>
      </c>
      <c r="B42" s="15" t="s">
        <v>136</v>
      </c>
      <c r="C42" s="20">
        <v>1017.76</v>
      </c>
      <c r="D42" s="15" t="s">
        <v>137</v>
      </c>
      <c r="E42" s="15">
        <v>4</v>
      </c>
      <c r="F42" s="29" t="s">
        <v>142</v>
      </c>
      <c r="G42" s="30">
        <v>26.04057006</v>
      </c>
      <c r="H42" s="30">
        <v>-80.168255569999999</v>
      </c>
      <c r="I42" s="29">
        <v>1</v>
      </c>
      <c r="J42" s="29">
        <v>83.5</v>
      </c>
      <c r="K42" s="29">
        <v>4</v>
      </c>
      <c r="M42" s="26" t="s">
        <v>143</v>
      </c>
      <c r="N42" s="26" t="s">
        <v>53</v>
      </c>
      <c r="O42" s="26" t="s">
        <v>46</v>
      </c>
      <c r="Q42" s="29">
        <v>10.9</v>
      </c>
      <c r="U42" s="17" t="s">
        <v>47</v>
      </c>
      <c r="V42" s="17" t="s">
        <v>48</v>
      </c>
      <c r="W42" s="17" t="s">
        <v>62</v>
      </c>
      <c r="X42" s="17" t="str">
        <f t="shared" si="2"/>
        <v>96 months</v>
      </c>
      <c r="Y42" s="17"/>
      <c r="Z42" s="18"/>
      <c r="AA42" s="18"/>
      <c r="AB42" s="21"/>
      <c r="AC42" s="21"/>
      <c r="AD42" s="19" t="s">
        <v>49</v>
      </c>
      <c r="AE42" s="22">
        <v>45323</v>
      </c>
      <c r="AF42" s="3">
        <f t="shared" si="3"/>
        <v>2</v>
      </c>
    </row>
    <row r="43" spans="1:32" ht="20.149999999999999" customHeight="1">
      <c r="A43" s="20" t="s">
        <v>267</v>
      </c>
      <c r="B43" s="15" t="s">
        <v>136</v>
      </c>
      <c r="C43" s="20">
        <v>1018.91</v>
      </c>
      <c r="D43" s="15" t="s">
        <v>137</v>
      </c>
      <c r="E43" s="15">
        <v>4</v>
      </c>
      <c r="F43" s="29" t="s">
        <v>138</v>
      </c>
      <c r="G43" s="30">
        <v>26.023871360000001</v>
      </c>
      <c r="H43" s="30">
        <v>-80.167986869999993</v>
      </c>
      <c r="I43" s="29">
        <v>1</v>
      </c>
      <c r="J43" s="29">
        <v>77.760000000000005</v>
      </c>
      <c r="K43" s="29">
        <v>3</v>
      </c>
      <c r="L43" s="29">
        <v>25.92</v>
      </c>
      <c r="M43" s="26" t="s">
        <v>139</v>
      </c>
      <c r="N43" s="26" t="s">
        <v>140</v>
      </c>
      <c r="O43" s="26" t="s">
        <v>141</v>
      </c>
      <c r="Q43" s="29">
        <v>10</v>
      </c>
      <c r="U43" s="17" t="s">
        <v>47</v>
      </c>
      <c r="V43" s="17" t="s">
        <v>48</v>
      </c>
      <c r="W43" s="17" t="s">
        <v>62</v>
      </c>
      <c r="X43" s="17" t="str">
        <f t="shared" si="2"/>
        <v>96 months</v>
      </c>
      <c r="Y43" s="17"/>
      <c r="Z43" s="18"/>
      <c r="AA43" s="18"/>
      <c r="AB43" s="21"/>
      <c r="AC43" s="21"/>
      <c r="AD43" s="19" t="s">
        <v>49</v>
      </c>
      <c r="AE43" s="22">
        <v>45323</v>
      </c>
      <c r="AF43" s="3">
        <f t="shared" si="3"/>
        <v>2</v>
      </c>
    </row>
    <row r="44" spans="1:32" ht="20.149999999999999" customHeight="1">
      <c r="A44" s="20" t="s">
        <v>268</v>
      </c>
      <c r="B44" s="15" t="s">
        <v>136</v>
      </c>
      <c r="C44" s="20">
        <v>1018.91</v>
      </c>
      <c r="D44" s="15" t="s">
        <v>137</v>
      </c>
      <c r="E44" s="15">
        <v>4</v>
      </c>
      <c r="F44" s="29" t="s">
        <v>138</v>
      </c>
      <c r="G44" s="30">
        <v>26.023872950000001</v>
      </c>
      <c r="H44" s="30">
        <v>-80.167924990000003</v>
      </c>
      <c r="I44" s="29">
        <v>1</v>
      </c>
      <c r="J44" s="29">
        <v>77.760000000000005</v>
      </c>
      <c r="K44" s="29">
        <v>3</v>
      </c>
      <c r="L44" s="29">
        <v>25.92</v>
      </c>
      <c r="M44" s="26" t="s">
        <v>139</v>
      </c>
      <c r="N44" s="26" t="s">
        <v>140</v>
      </c>
      <c r="O44" s="26" t="s">
        <v>141</v>
      </c>
      <c r="Q44" s="29">
        <v>10</v>
      </c>
      <c r="U44" s="17" t="s">
        <v>47</v>
      </c>
      <c r="V44" s="17" t="s">
        <v>48</v>
      </c>
      <c r="W44" s="17" t="s">
        <v>62</v>
      </c>
      <c r="X44" s="17" t="str">
        <f t="shared" si="2"/>
        <v>96 months</v>
      </c>
      <c r="Y44" s="17"/>
      <c r="Z44" s="18"/>
      <c r="AA44" s="18"/>
      <c r="AB44" s="21"/>
      <c r="AC44" s="21"/>
      <c r="AD44" s="19" t="s">
        <v>49</v>
      </c>
      <c r="AE44" s="22">
        <v>45323</v>
      </c>
      <c r="AF44" s="3">
        <f t="shared" si="3"/>
        <v>2</v>
      </c>
    </row>
    <row r="45" spans="1:32" ht="20.149999999999999" customHeight="1">
      <c r="A45" s="20" t="s">
        <v>269</v>
      </c>
      <c r="B45" s="15" t="s">
        <v>136</v>
      </c>
      <c r="C45" s="20">
        <v>1024.67</v>
      </c>
      <c r="D45" s="15" t="s">
        <v>178</v>
      </c>
      <c r="E45" s="15">
        <v>4</v>
      </c>
      <c r="F45" s="29" t="s">
        <v>179</v>
      </c>
      <c r="G45" s="30">
        <v>25.947779059999998</v>
      </c>
      <c r="H45" s="30">
        <v>-80.185608259999995</v>
      </c>
      <c r="I45" s="29">
        <v>2</v>
      </c>
      <c r="J45" s="29">
        <v>171.72</v>
      </c>
      <c r="K45" s="29">
        <v>9</v>
      </c>
      <c r="L45" s="29">
        <v>19.5</v>
      </c>
      <c r="M45" s="26" t="s">
        <v>143</v>
      </c>
      <c r="N45" s="26" t="s">
        <v>53</v>
      </c>
      <c r="O45" s="26" t="s">
        <v>46</v>
      </c>
      <c r="Q45" s="29">
        <v>10.5</v>
      </c>
      <c r="U45" s="17" t="s">
        <v>47</v>
      </c>
      <c r="V45" s="17" t="s">
        <v>48</v>
      </c>
      <c r="W45" s="17" t="s">
        <v>62</v>
      </c>
      <c r="X45" s="17" t="str">
        <f t="shared" si="2"/>
        <v>96 months</v>
      </c>
      <c r="Y45" s="17"/>
      <c r="Z45" s="18"/>
      <c r="AA45" s="18"/>
      <c r="AB45" s="21"/>
      <c r="AC45" s="21"/>
      <c r="AD45" s="19" t="s">
        <v>49</v>
      </c>
      <c r="AE45" s="22">
        <v>45323</v>
      </c>
      <c r="AF45" s="3">
        <f t="shared" si="3"/>
        <v>2</v>
      </c>
    </row>
    <row r="46" spans="1:32" ht="20.149999999999999" customHeight="1">
      <c r="A46" s="20" t="s">
        <v>270</v>
      </c>
      <c r="B46" s="15" t="s">
        <v>136</v>
      </c>
      <c r="C46" s="20">
        <v>1027.69</v>
      </c>
      <c r="D46" s="15" t="s">
        <v>169</v>
      </c>
      <c r="E46" s="15">
        <v>4</v>
      </c>
      <c r="F46" s="29" t="s">
        <v>170</v>
      </c>
      <c r="G46" s="30">
        <v>25.916134700000001</v>
      </c>
      <c r="H46" s="30">
        <v>-80.223414500000004</v>
      </c>
      <c r="I46" s="29">
        <v>1</v>
      </c>
      <c r="J46" s="29">
        <v>162</v>
      </c>
      <c r="K46" s="29">
        <v>7</v>
      </c>
      <c r="M46" s="26" t="s">
        <v>171</v>
      </c>
      <c r="N46" s="26" t="s">
        <v>53</v>
      </c>
      <c r="O46" s="26" t="s">
        <v>46</v>
      </c>
      <c r="Q46" s="29">
        <v>11.5</v>
      </c>
      <c r="U46" s="17" t="s">
        <v>47</v>
      </c>
      <c r="V46" s="17" t="s">
        <v>48</v>
      </c>
      <c r="W46" s="17" t="s">
        <v>62</v>
      </c>
      <c r="X46" s="17" t="str">
        <f t="shared" si="2"/>
        <v>96 months</v>
      </c>
      <c r="Y46" s="17"/>
      <c r="Z46" s="18"/>
      <c r="AA46" s="18"/>
      <c r="AB46" s="21"/>
      <c r="AC46" s="21"/>
      <c r="AD46" s="19" t="s">
        <v>49</v>
      </c>
      <c r="AE46" s="22">
        <v>45323</v>
      </c>
      <c r="AF46" s="3">
        <f t="shared" si="3"/>
        <v>2</v>
      </c>
    </row>
    <row r="47" spans="1:32" ht="20.149999999999999" customHeight="1">
      <c r="A47" s="20" t="s">
        <v>271</v>
      </c>
      <c r="B47" s="15" t="s">
        <v>136</v>
      </c>
      <c r="C47" s="20">
        <v>1027.69</v>
      </c>
      <c r="D47" s="15" t="s">
        <v>169</v>
      </c>
      <c r="E47" s="15">
        <v>4</v>
      </c>
      <c r="F47" s="29" t="s">
        <v>170</v>
      </c>
      <c r="G47" s="30">
        <v>25.916090799999999</v>
      </c>
      <c r="H47" s="30">
        <v>-80.223364900000007</v>
      </c>
      <c r="I47" s="29">
        <v>1</v>
      </c>
      <c r="J47" s="29">
        <v>162</v>
      </c>
      <c r="K47" s="29">
        <v>7</v>
      </c>
      <c r="M47" s="26" t="s">
        <v>171</v>
      </c>
      <c r="N47" s="26" t="s">
        <v>53</v>
      </c>
      <c r="O47" s="26" t="s">
        <v>46</v>
      </c>
      <c r="Q47" s="29">
        <v>11.5</v>
      </c>
      <c r="U47" s="17" t="s">
        <v>47</v>
      </c>
      <c r="V47" s="17" t="s">
        <v>48</v>
      </c>
      <c r="W47" s="17" t="s">
        <v>62</v>
      </c>
      <c r="X47" s="17" t="str">
        <f t="shared" si="2"/>
        <v>96 months</v>
      </c>
      <c r="Y47" s="17"/>
      <c r="Z47" s="18"/>
      <c r="AA47" s="18"/>
      <c r="AB47" s="21"/>
      <c r="AC47" s="21"/>
      <c r="AD47" s="19" t="s">
        <v>49</v>
      </c>
      <c r="AE47" s="22">
        <v>45323</v>
      </c>
      <c r="AF47" s="3">
        <f t="shared" si="3"/>
        <v>2</v>
      </c>
    </row>
    <row r="48" spans="1:32" ht="20.149999999999999" customHeight="1">
      <c r="A48" s="20" t="s">
        <v>272</v>
      </c>
      <c r="B48" s="15" t="s">
        <v>136</v>
      </c>
      <c r="C48" s="20">
        <v>1032.27</v>
      </c>
      <c r="D48" s="15" t="s">
        <v>176</v>
      </c>
      <c r="E48" s="15">
        <v>4</v>
      </c>
      <c r="F48" s="29" t="s">
        <v>177</v>
      </c>
      <c r="G48" s="30">
        <v>25.870648939999999</v>
      </c>
      <c r="H48" s="30">
        <v>-80.26014361</v>
      </c>
      <c r="I48" s="29">
        <v>5</v>
      </c>
      <c r="J48" s="29">
        <v>120</v>
      </c>
      <c r="K48" s="29">
        <v>5</v>
      </c>
      <c r="L48" s="29">
        <v>24</v>
      </c>
      <c r="M48" s="26" t="s">
        <v>143</v>
      </c>
      <c r="N48" s="26" t="s">
        <v>53</v>
      </c>
      <c r="O48" s="26" t="s">
        <v>46</v>
      </c>
      <c r="Q48" s="29">
        <v>10.7</v>
      </c>
      <c r="U48" s="17" t="s">
        <v>47</v>
      </c>
      <c r="V48" s="17" t="s">
        <v>48</v>
      </c>
      <c r="W48" s="17" t="s">
        <v>62</v>
      </c>
      <c r="X48" s="17" t="str">
        <f t="shared" si="2"/>
        <v>96 months</v>
      </c>
      <c r="Y48" s="17"/>
      <c r="Z48" s="18"/>
      <c r="AA48" s="18"/>
      <c r="AB48" s="21"/>
      <c r="AC48" s="21"/>
      <c r="AD48" s="19" t="s">
        <v>49</v>
      </c>
      <c r="AE48" s="22">
        <v>45323</v>
      </c>
      <c r="AF48" s="3">
        <f t="shared" si="3"/>
        <v>2</v>
      </c>
    </row>
    <row r="49" spans="1:32" ht="20.149999999999999" customHeight="1">
      <c r="A49" s="20" t="s">
        <v>273</v>
      </c>
      <c r="B49" s="15" t="s">
        <v>136</v>
      </c>
      <c r="C49" s="20">
        <v>1036.72</v>
      </c>
      <c r="D49" s="15" t="s">
        <v>172</v>
      </c>
      <c r="E49" s="15">
        <v>4</v>
      </c>
      <c r="F49" s="29" t="s">
        <v>132</v>
      </c>
      <c r="G49" s="30">
        <v>25.806042260000002</v>
      </c>
      <c r="H49" s="30">
        <v>-80.258575120000003</v>
      </c>
      <c r="I49" s="29">
        <v>1</v>
      </c>
      <c r="J49" s="29">
        <v>197.75</v>
      </c>
      <c r="K49" s="29">
        <v>4</v>
      </c>
      <c r="M49" s="26" t="s">
        <v>173</v>
      </c>
      <c r="N49" s="26" t="s">
        <v>174</v>
      </c>
      <c r="O49" s="26" t="s">
        <v>175</v>
      </c>
      <c r="Q49" s="29">
        <v>5.5</v>
      </c>
      <c r="U49" s="17" t="s">
        <v>47</v>
      </c>
      <c r="V49" s="17" t="s">
        <v>48</v>
      </c>
      <c r="W49" s="17" t="s">
        <v>62</v>
      </c>
      <c r="X49" s="17" t="str">
        <f t="shared" si="2"/>
        <v>96 months</v>
      </c>
      <c r="Y49" s="17"/>
      <c r="Z49" s="18"/>
      <c r="AA49" s="18"/>
      <c r="AB49" s="21"/>
      <c r="AC49" s="21"/>
      <c r="AD49" s="19" t="s">
        <v>49</v>
      </c>
      <c r="AE49" s="22">
        <v>45323</v>
      </c>
      <c r="AF49" s="3">
        <f t="shared" si="3"/>
        <v>2</v>
      </c>
    </row>
    <row r="50" spans="1:32" ht="20.149999999999999" customHeight="1">
      <c r="A50" s="20" t="s">
        <v>40</v>
      </c>
      <c r="B50" s="59" t="s">
        <v>41</v>
      </c>
      <c r="D50" s="15" t="s">
        <v>42</v>
      </c>
      <c r="E50" s="15">
        <v>1</v>
      </c>
      <c r="F50" s="29" t="s">
        <v>43</v>
      </c>
      <c r="G50" s="30">
        <v>28.048155980000001</v>
      </c>
      <c r="H50" s="30">
        <v>-81.940826920000006</v>
      </c>
      <c r="I50" s="29">
        <v>1</v>
      </c>
      <c r="J50" s="29">
        <v>163.1</v>
      </c>
      <c r="M50" s="26" t="s">
        <v>44</v>
      </c>
      <c r="N50" s="26" t="s">
        <v>45</v>
      </c>
      <c r="O50" s="26" t="s">
        <v>46</v>
      </c>
      <c r="Q50" s="29">
        <v>4</v>
      </c>
      <c r="R50" s="26">
        <v>1962</v>
      </c>
      <c r="T50" s="16">
        <v>160023</v>
      </c>
      <c r="U50" s="17" t="s">
        <v>47</v>
      </c>
      <c r="V50" s="17" t="s">
        <v>48</v>
      </c>
      <c r="W50" s="17"/>
      <c r="X50" s="17" t="str">
        <f t="shared" si="2"/>
        <v/>
      </c>
      <c r="Y50" s="17"/>
      <c r="Z50" s="18"/>
      <c r="AA50" s="18"/>
      <c r="AB50" s="21"/>
      <c r="AC50" s="21"/>
      <c r="AD50" s="19" t="s">
        <v>49</v>
      </c>
      <c r="AE50" s="22">
        <v>45383</v>
      </c>
      <c r="AF50" s="3">
        <f t="shared" si="3"/>
        <v>3</v>
      </c>
    </row>
    <row r="51" spans="1:32" ht="20.149999999999999" customHeight="1">
      <c r="A51" s="20" t="s">
        <v>50</v>
      </c>
      <c r="B51" s="59" t="s">
        <v>41</v>
      </c>
      <c r="D51" s="15" t="s">
        <v>51</v>
      </c>
      <c r="E51" s="15">
        <v>1</v>
      </c>
      <c r="F51" s="29" t="s">
        <v>52</v>
      </c>
      <c r="G51" s="30">
        <v>28.070538890000002</v>
      </c>
      <c r="H51" s="30">
        <v>-81.989841670000004</v>
      </c>
      <c r="I51" s="29">
        <v>1</v>
      </c>
      <c r="J51" s="29">
        <v>262.5</v>
      </c>
      <c r="M51" s="26" t="s">
        <v>44</v>
      </c>
      <c r="N51" s="26" t="s">
        <v>53</v>
      </c>
      <c r="O51" s="26" t="s">
        <v>46</v>
      </c>
      <c r="Q51" s="29">
        <v>4</v>
      </c>
      <c r="R51" s="26">
        <v>1961</v>
      </c>
      <c r="T51" s="16">
        <v>160173</v>
      </c>
      <c r="U51" s="17" t="s">
        <v>47</v>
      </c>
      <c r="V51" s="17" t="s">
        <v>48</v>
      </c>
      <c r="W51" s="17"/>
      <c r="X51" s="17" t="str">
        <f t="shared" si="2"/>
        <v/>
      </c>
      <c r="Y51" s="17"/>
      <c r="Z51" s="18"/>
      <c r="AA51" s="18"/>
      <c r="AB51" s="21"/>
      <c r="AC51" s="21"/>
      <c r="AD51" s="19" t="s">
        <v>49</v>
      </c>
      <c r="AE51" s="22">
        <v>45383</v>
      </c>
      <c r="AF51" s="3">
        <f t="shared" si="3"/>
        <v>3</v>
      </c>
    </row>
    <row r="52" spans="1:32" ht="20.149999999999999" customHeight="1">
      <c r="A52" s="20" t="s">
        <v>93</v>
      </c>
      <c r="B52" s="59" t="s">
        <v>94</v>
      </c>
      <c r="D52" s="15" t="s">
        <v>95</v>
      </c>
      <c r="E52" s="15">
        <v>3</v>
      </c>
      <c r="F52" s="29" t="s">
        <v>96</v>
      </c>
      <c r="G52" s="30">
        <v>30.44192966</v>
      </c>
      <c r="H52" s="30">
        <v>-87.256987989999999</v>
      </c>
      <c r="I52" s="29">
        <v>1</v>
      </c>
      <c r="J52" s="29">
        <v>271.3</v>
      </c>
      <c r="M52" s="26" t="s">
        <v>97</v>
      </c>
      <c r="N52" s="26" t="s">
        <v>53</v>
      </c>
      <c r="O52" s="26" t="s">
        <v>46</v>
      </c>
      <c r="Q52" s="29">
        <v>4</v>
      </c>
      <c r="R52" s="26">
        <v>1973</v>
      </c>
      <c r="T52" s="16">
        <v>480135</v>
      </c>
      <c r="U52" s="17" t="s">
        <v>47</v>
      </c>
      <c r="V52" s="17" t="s">
        <v>48</v>
      </c>
      <c r="W52" s="17"/>
      <c r="X52" s="17" t="str">
        <f t="shared" si="2"/>
        <v/>
      </c>
      <c r="Y52" s="17"/>
      <c r="Z52" s="18"/>
      <c r="AA52" s="18"/>
      <c r="AB52" s="21"/>
      <c r="AC52" s="21"/>
      <c r="AD52" s="19" t="s">
        <v>49</v>
      </c>
      <c r="AE52" s="22">
        <v>45383</v>
      </c>
      <c r="AF52" s="3">
        <f t="shared" si="3"/>
        <v>3</v>
      </c>
    </row>
    <row r="53" spans="1:32" ht="20.149999999999999" customHeight="1">
      <c r="A53" s="20" t="s">
        <v>98</v>
      </c>
      <c r="B53" s="59" t="s">
        <v>99</v>
      </c>
      <c r="D53" s="15" t="s">
        <v>100</v>
      </c>
      <c r="E53" s="15">
        <v>3</v>
      </c>
      <c r="F53" s="29" t="s">
        <v>101</v>
      </c>
      <c r="G53" s="30">
        <v>30.79230862</v>
      </c>
      <c r="H53" s="30">
        <v>-85.379211010000006</v>
      </c>
      <c r="I53" s="29">
        <v>1</v>
      </c>
      <c r="J53" s="29">
        <v>52</v>
      </c>
      <c r="M53" s="26" t="s">
        <v>102</v>
      </c>
      <c r="N53" s="26" t="s">
        <v>53</v>
      </c>
      <c r="O53" s="26" t="s">
        <v>46</v>
      </c>
      <c r="Q53" s="29">
        <v>1</v>
      </c>
      <c r="R53" s="26">
        <v>1940</v>
      </c>
      <c r="T53" s="16">
        <v>530003</v>
      </c>
      <c r="U53" s="17" t="s">
        <v>47</v>
      </c>
      <c r="V53" s="17" t="s">
        <v>48</v>
      </c>
      <c r="W53" s="17"/>
      <c r="X53" s="17" t="str">
        <f t="shared" si="2"/>
        <v/>
      </c>
      <c r="Y53" s="17"/>
      <c r="Z53" s="18"/>
      <c r="AA53" s="18"/>
      <c r="AB53" s="21"/>
      <c r="AC53" s="21"/>
      <c r="AD53" s="19" t="s">
        <v>49</v>
      </c>
      <c r="AE53" s="22">
        <v>45383</v>
      </c>
      <c r="AF53" s="3">
        <f t="shared" si="3"/>
        <v>3</v>
      </c>
    </row>
    <row r="54" spans="1:32" ht="20.149999999999999" customHeight="1">
      <c r="A54" s="20" t="s">
        <v>103</v>
      </c>
      <c r="B54" s="59" t="s">
        <v>41</v>
      </c>
      <c r="D54" s="15" t="s">
        <v>104</v>
      </c>
      <c r="E54" s="15">
        <v>3</v>
      </c>
      <c r="F54" s="29" t="s">
        <v>105</v>
      </c>
      <c r="G54" s="30">
        <v>30.503902780000001</v>
      </c>
      <c r="H54" s="30">
        <v>-87.254719440000002</v>
      </c>
      <c r="I54" s="29">
        <v>1</v>
      </c>
      <c r="J54" s="29">
        <v>275.5</v>
      </c>
      <c r="M54" s="26" t="s">
        <v>97</v>
      </c>
      <c r="N54" s="26" t="s">
        <v>53</v>
      </c>
      <c r="O54" s="26" t="s">
        <v>46</v>
      </c>
      <c r="Q54" s="29">
        <v>4</v>
      </c>
      <c r="R54" s="26">
        <v>1961</v>
      </c>
      <c r="T54" s="16">
        <v>480058</v>
      </c>
      <c r="U54" s="17" t="s">
        <v>47</v>
      </c>
      <c r="V54" s="17" t="s">
        <v>48</v>
      </c>
      <c r="W54" s="17"/>
      <c r="X54" s="17" t="str">
        <f t="shared" si="2"/>
        <v/>
      </c>
      <c r="Y54" s="17"/>
      <c r="Z54" s="18"/>
      <c r="AA54" s="18"/>
      <c r="AB54" s="21"/>
      <c r="AC54" s="21"/>
      <c r="AD54" s="19" t="s">
        <v>49</v>
      </c>
      <c r="AE54" s="22">
        <v>45383</v>
      </c>
      <c r="AF54" s="3">
        <f t="shared" si="3"/>
        <v>3</v>
      </c>
    </row>
    <row r="55" spans="1:32" ht="20.149999999999999" customHeight="1">
      <c r="A55" s="20" t="s">
        <v>106</v>
      </c>
      <c r="B55" s="59" t="s">
        <v>107</v>
      </c>
      <c r="D55" s="15" t="s">
        <v>108</v>
      </c>
      <c r="E55" s="15">
        <v>3</v>
      </c>
      <c r="F55" s="29" t="s">
        <v>109</v>
      </c>
      <c r="G55" s="30">
        <v>30.432861110000001</v>
      </c>
      <c r="H55" s="30">
        <v>-84.280658329999994</v>
      </c>
      <c r="I55" s="29">
        <v>1</v>
      </c>
      <c r="J55" s="29">
        <v>154</v>
      </c>
      <c r="M55" s="26" t="s">
        <v>44</v>
      </c>
      <c r="N55" s="26" t="s">
        <v>53</v>
      </c>
      <c r="O55" s="26" t="s">
        <v>46</v>
      </c>
      <c r="Q55" s="29">
        <v>3</v>
      </c>
      <c r="R55" s="26">
        <v>1958</v>
      </c>
      <c r="T55" s="16">
        <v>550009</v>
      </c>
      <c r="U55" s="17" t="s">
        <v>47</v>
      </c>
      <c r="V55" s="17" t="s">
        <v>48</v>
      </c>
      <c r="W55" s="17"/>
      <c r="X55" s="17"/>
      <c r="Y55" s="17"/>
      <c r="Z55" s="18"/>
      <c r="AA55" s="18"/>
      <c r="AB55" s="21"/>
      <c r="AC55" s="21"/>
      <c r="AD55" s="19" t="s">
        <v>49</v>
      </c>
      <c r="AE55" s="22">
        <v>45383</v>
      </c>
      <c r="AF55" s="3">
        <f t="shared" si="3"/>
        <v>3</v>
      </c>
    </row>
    <row r="56" spans="1:32" ht="20.149999999999999" customHeight="1">
      <c r="A56" s="20" t="s">
        <v>110</v>
      </c>
      <c r="B56" s="59" t="s">
        <v>107</v>
      </c>
      <c r="D56" s="15" t="s">
        <v>111</v>
      </c>
      <c r="E56" s="15">
        <v>3</v>
      </c>
      <c r="F56" s="29" t="s">
        <v>109</v>
      </c>
      <c r="G56" s="30">
        <v>30.438142079999999</v>
      </c>
      <c r="H56" s="30">
        <v>-84.273233970000007</v>
      </c>
      <c r="I56" s="29">
        <v>1</v>
      </c>
      <c r="J56" s="29">
        <v>165</v>
      </c>
      <c r="M56" s="26" t="s">
        <v>97</v>
      </c>
      <c r="N56" s="26" t="s">
        <v>53</v>
      </c>
      <c r="O56" s="26" t="s">
        <v>46</v>
      </c>
      <c r="Q56" s="29">
        <v>4</v>
      </c>
      <c r="R56" s="26">
        <v>1958</v>
      </c>
      <c r="T56" s="16">
        <v>550940</v>
      </c>
      <c r="U56" s="17" t="s">
        <v>47</v>
      </c>
      <c r="V56" s="17" t="s">
        <v>48</v>
      </c>
      <c r="W56" s="17"/>
      <c r="X56" s="17"/>
      <c r="Y56" s="17"/>
      <c r="Z56" s="18"/>
      <c r="AA56" s="18"/>
      <c r="AB56" s="21"/>
      <c r="AC56" s="21"/>
      <c r="AD56" s="19" t="s">
        <v>49</v>
      </c>
      <c r="AE56" s="22">
        <v>45383</v>
      </c>
      <c r="AF56" s="3">
        <f t="shared" si="3"/>
        <v>3</v>
      </c>
    </row>
    <row r="57" spans="1:32" ht="20.149999999999999" customHeight="1">
      <c r="A57" s="20" t="s">
        <v>112</v>
      </c>
      <c r="B57" s="59" t="s">
        <v>41</v>
      </c>
      <c r="D57" s="15" t="s">
        <v>113</v>
      </c>
      <c r="E57" s="15">
        <v>5</v>
      </c>
      <c r="F57" s="29" t="s">
        <v>114</v>
      </c>
      <c r="G57" s="30">
        <v>29.161748490000001</v>
      </c>
      <c r="H57" s="30">
        <v>-82.133255300000002</v>
      </c>
      <c r="I57" s="29">
        <v>1</v>
      </c>
      <c r="J57" s="29">
        <v>240</v>
      </c>
      <c r="M57" s="26" t="s">
        <v>44</v>
      </c>
      <c r="N57" s="26" t="s">
        <v>53</v>
      </c>
      <c r="O57" s="26" t="s">
        <v>46</v>
      </c>
      <c r="Q57" s="29">
        <v>4</v>
      </c>
      <c r="R57" s="26">
        <v>1953</v>
      </c>
      <c r="T57" s="16">
        <v>360027</v>
      </c>
      <c r="U57" s="17" t="s">
        <v>47</v>
      </c>
      <c r="V57" s="17" t="s">
        <v>48</v>
      </c>
      <c r="W57" s="17"/>
      <c r="X57" s="17" t="str">
        <f>IF(W57="","","96 months")</f>
        <v/>
      </c>
      <c r="Y57" s="17"/>
      <c r="Z57" s="18"/>
      <c r="AA57" s="18"/>
      <c r="AB57" s="21"/>
      <c r="AC57" s="21"/>
      <c r="AD57" s="19" t="s">
        <v>49</v>
      </c>
      <c r="AE57" s="22">
        <v>45383</v>
      </c>
      <c r="AF57" s="3">
        <f t="shared" si="3"/>
        <v>3</v>
      </c>
    </row>
    <row r="58" spans="1:32" ht="20.149999999999999" customHeight="1">
      <c r="A58" s="20" t="s">
        <v>115</v>
      </c>
      <c r="B58" s="59" t="s">
        <v>116</v>
      </c>
      <c r="D58" s="15" t="s">
        <v>117</v>
      </c>
      <c r="E58" s="15">
        <v>5</v>
      </c>
      <c r="F58" s="29" t="s">
        <v>118</v>
      </c>
      <c r="G58" s="30">
        <v>28.791746379999999</v>
      </c>
      <c r="H58" s="30">
        <v>-81.624976689999997</v>
      </c>
      <c r="I58" s="29">
        <v>1</v>
      </c>
      <c r="J58" s="29">
        <v>235</v>
      </c>
      <c r="M58" s="26" t="s">
        <v>119</v>
      </c>
      <c r="N58" s="26" t="s">
        <v>53</v>
      </c>
      <c r="O58" s="26" t="s">
        <v>46</v>
      </c>
      <c r="Q58" s="29">
        <v>4</v>
      </c>
      <c r="R58" s="26">
        <v>1959</v>
      </c>
      <c r="S58" s="32" t="s">
        <v>120</v>
      </c>
      <c r="T58" s="16">
        <v>110067</v>
      </c>
      <c r="U58" s="17" t="s">
        <v>47</v>
      </c>
      <c r="V58" s="17" t="s">
        <v>48</v>
      </c>
      <c r="W58" s="17" t="s">
        <v>62</v>
      </c>
      <c r="X58" s="17" t="s">
        <v>121</v>
      </c>
      <c r="Y58" s="17"/>
      <c r="Z58" s="18"/>
      <c r="AA58" s="18"/>
      <c r="AB58" s="21"/>
      <c r="AC58" s="21"/>
      <c r="AD58" s="19" t="s">
        <v>49</v>
      </c>
      <c r="AE58" s="22">
        <v>45383</v>
      </c>
      <c r="AF58" s="3">
        <f t="shared" si="3"/>
        <v>3</v>
      </c>
    </row>
    <row r="59" spans="1:32" ht="20.149999999999999" customHeight="1">
      <c r="A59" s="20" t="s">
        <v>122</v>
      </c>
      <c r="B59" s="59" t="s">
        <v>123</v>
      </c>
      <c r="D59" s="15" t="s">
        <v>124</v>
      </c>
      <c r="E59" s="15">
        <v>5</v>
      </c>
      <c r="F59" s="29" t="s">
        <v>125</v>
      </c>
      <c r="G59" s="30">
        <v>29.114378800000001</v>
      </c>
      <c r="H59" s="30">
        <v>-82.445451019999993</v>
      </c>
      <c r="I59" s="29">
        <v>1</v>
      </c>
      <c r="J59" s="29">
        <v>86</v>
      </c>
      <c r="M59" s="26" t="s">
        <v>126</v>
      </c>
      <c r="N59" s="26" t="s">
        <v>45</v>
      </c>
      <c r="O59" s="26" t="s">
        <v>127</v>
      </c>
      <c r="Q59" s="29">
        <v>6</v>
      </c>
      <c r="R59" s="26">
        <v>1925</v>
      </c>
      <c r="T59" s="16" t="s">
        <v>128</v>
      </c>
      <c r="U59" s="17" t="s">
        <v>47</v>
      </c>
      <c r="V59" s="17" t="s">
        <v>48</v>
      </c>
      <c r="W59" s="17"/>
      <c r="X59" s="17" t="str">
        <f>IF(W59="","","96 months")</f>
        <v/>
      </c>
      <c r="Y59" s="17"/>
      <c r="Z59" s="18"/>
      <c r="AA59" s="18"/>
      <c r="AB59" s="21"/>
      <c r="AC59" s="21"/>
      <c r="AD59" s="19" t="s">
        <v>49</v>
      </c>
      <c r="AE59" s="22">
        <v>45383</v>
      </c>
      <c r="AF59" s="3">
        <f t="shared" si="3"/>
        <v>3</v>
      </c>
    </row>
    <row r="60" spans="1:32" ht="20.149999999999999" customHeight="1">
      <c r="A60" s="20" t="s">
        <v>129</v>
      </c>
      <c r="B60" s="59" t="s">
        <v>130</v>
      </c>
      <c r="D60" s="15" t="s">
        <v>131</v>
      </c>
      <c r="E60" s="15">
        <v>6</v>
      </c>
      <c r="F60" s="29" t="s">
        <v>132</v>
      </c>
      <c r="G60" s="30">
        <v>25.840052910000001</v>
      </c>
      <c r="H60" s="30">
        <v>-80.303897559999996</v>
      </c>
      <c r="I60" s="29">
        <v>1</v>
      </c>
      <c r="J60" s="29">
        <v>98</v>
      </c>
      <c r="M60" s="26" t="s">
        <v>133</v>
      </c>
      <c r="N60" s="26" t="s">
        <v>134</v>
      </c>
      <c r="O60" s="26" t="s">
        <v>46</v>
      </c>
      <c r="Q60" s="29">
        <v>3</v>
      </c>
      <c r="T60" s="16" t="s">
        <v>135</v>
      </c>
      <c r="U60" s="17"/>
      <c r="V60" s="17" t="s">
        <v>47</v>
      </c>
      <c r="W60" s="17"/>
      <c r="X60" s="17" t="s">
        <v>62</v>
      </c>
      <c r="Y60" s="17"/>
      <c r="Z60" s="18"/>
      <c r="AA60" s="18"/>
      <c r="AB60" s="21"/>
      <c r="AC60" s="21"/>
      <c r="AD60" s="19" t="s">
        <v>49</v>
      </c>
      <c r="AE60" s="22">
        <v>45383</v>
      </c>
      <c r="AF60" s="3">
        <f t="shared" si="3"/>
        <v>3</v>
      </c>
    </row>
  </sheetData>
  <autoFilter ref="A1:AF60" xr:uid="{57D83BCA-F59A-4001-A325-05524A609F29}">
    <sortState xmlns:xlrd2="http://schemas.microsoft.com/office/spreadsheetml/2017/richdata2" ref="A2:AF60">
      <sortCondition ref="C1:C60"/>
    </sortState>
  </autoFilter>
  <sortState xmlns:xlrd2="http://schemas.microsoft.com/office/spreadsheetml/2017/richdata2" ref="A2:AE60">
    <sortCondition ref="A2:A60"/>
  </sortState>
  <pageMargins left="0.7" right="0.7" top="0.75" bottom="0.75" header="0.3" footer="0.3"/>
  <pageSetup scale="31" fitToHeight="0" orientation="landscape" r:id="rId1"/>
  <headerFooter>
    <oddHeader>&amp;C&amp;"Arial,Bold"&amp;18&amp;K04-024Florida Department Owned Railroad Bridge Management Program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993E-59D1-4026-B584-70BB4952A247}">
  <sheetPr>
    <pageSetUpPr fitToPage="1"/>
  </sheetPr>
  <dimension ref="A1:S63"/>
  <sheetViews>
    <sheetView view="pageBreakPreview" zoomScaleNormal="100" zoomScaleSheetLayoutView="100" workbookViewId="0"/>
  </sheetViews>
  <sheetFormatPr defaultColWidth="8.7265625" defaultRowHeight="20.149999999999999" customHeight="1"/>
  <cols>
    <col min="1" max="1" width="8.54296875" style="2" customWidth="1"/>
    <col min="2" max="2" width="8.54296875" style="1" customWidth="1"/>
    <col min="3" max="3" width="11.54296875" style="2" customWidth="1"/>
    <col min="4" max="4" width="24.54296875" style="2" customWidth="1"/>
    <col min="5" max="5" width="8.54296875" style="2" customWidth="1"/>
    <col min="6" max="6" width="8.54296875" style="33" customWidth="1"/>
    <col min="7" max="7" width="8.54296875" style="34" customWidth="1"/>
    <col min="8" max="8" width="9.7265625" style="34" customWidth="1"/>
    <col min="9" max="12" width="8.54296875" style="2" customWidth="1"/>
    <col min="13" max="15" width="16.54296875" style="1" customWidth="1"/>
    <col min="16" max="17" width="8.54296875" style="2" customWidth="1"/>
    <col min="18" max="18" width="10.54296875" style="1" customWidth="1"/>
    <col min="19" max="19" width="8.54296875" style="2" customWidth="1"/>
    <col min="20" max="16384" width="8.7265625" style="3"/>
  </cols>
  <sheetData>
    <row r="1" spans="1:19" s="44" customFormat="1" ht="30" customHeight="1">
      <c r="A1" s="49" t="s">
        <v>200</v>
      </c>
      <c r="B1" s="43"/>
      <c r="E1" s="49"/>
      <c r="F1" s="43"/>
      <c r="G1" s="43"/>
      <c r="H1" s="45"/>
      <c r="I1" s="46"/>
      <c r="L1" s="43"/>
    </row>
    <row r="2" spans="1:19" s="44" customFormat="1" ht="10" customHeight="1">
      <c r="A2" s="45"/>
      <c r="B2" s="43"/>
      <c r="F2" s="43"/>
      <c r="G2" s="43"/>
      <c r="H2" s="45"/>
      <c r="I2" s="46"/>
      <c r="L2" s="43"/>
    </row>
    <row r="3" spans="1:19" ht="20.149999999999999" customHeight="1">
      <c r="A3" s="60" t="s">
        <v>201</v>
      </c>
      <c r="B3" s="60"/>
      <c r="C3" s="60"/>
      <c r="D3" s="60"/>
      <c r="E3" s="60"/>
      <c r="F3" s="60"/>
      <c r="G3" s="60"/>
      <c r="H3" s="60"/>
      <c r="I3" s="60" t="s">
        <v>202</v>
      </c>
      <c r="J3" s="60"/>
      <c r="K3" s="60"/>
      <c r="L3" s="60"/>
      <c r="M3" s="60"/>
      <c r="N3" s="60"/>
      <c r="O3" s="60"/>
      <c r="P3" s="60"/>
      <c r="Q3" s="60"/>
      <c r="R3" s="60"/>
      <c r="S3" s="60"/>
    </row>
    <row r="4" spans="1:19" s="1" customFormat="1" ht="40" customHeight="1">
      <c r="A4" s="9" t="str">
        <f>Data!A1</f>
        <v>Bridge No.</v>
      </c>
      <c r="B4" s="9" t="str">
        <f>Data!B1</f>
        <v>Railway</v>
      </c>
      <c r="C4" s="9" t="str">
        <f>Data!C1</f>
        <v>Mile Post</v>
      </c>
      <c r="D4" s="9" t="str">
        <f>Data!D1</f>
        <v>Intersection</v>
      </c>
      <c r="E4" s="9" t="str">
        <f>Data!E1</f>
        <v>District</v>
      </c>
      <c r="F4" s="35" t="str">
        <f>Data!F1</f>
        <v>Nearest Town</v>
      </c>
      <c r="G4" s="35" t="str">
        <f>Data!G1</f>
        <v>Latitude</v>
      </c>
      <c r="H4" s="41" t="str">
        <f>Data!H1</f>
        <v>Longitude</v>
      </c>
      <c r="I4" s="9" t="str">
        <f>Data!I1</f>
        <v>No Tracks</v>
      </c>
      <c r="J4" s="9" t="str">
        <f>Data!J1</f>
        <v>Total Length</v>
      </c>
      <c r="K4" s="9" t="str">
        <f>Data!K1</f>
        <v>No Spans</v>
      </c>
      <c r="L4" s="9" t="str">
        <f>Data!L1</f>
        <v>Max Span Length</v>
      </c>
      <c r="M4" s="9" t="str">
        <f>Data!M1</f>
        <v>Superstructure Type</v>
      </c>
      <c r="N4" s="9" t="str">
        <f>Data!N1</f>
        <v>Deck Type</v>
      </c>
      <c r="O4" s="9" t="str">
        <f>Data!O1</f>
        <v>Substructure Type</v>
      </c>
      <c r="P4" s="9" t="str">
        <f>Data!P1</f>
        <v>Foundation Type</v>
      </c>
      <c r="Q4" s="9" t="str">
        <f>Data!Q1</f>
        <v>Height</v>
      </c>
      <c r="R4" s="9" t="str">
        <f>Data!R1</f>
        <v>Year Built</v>
      </c>
      <c r="S4" s="9" t="str">
        <f>Data!S1</f>
        <v>Scour Critical</v>
      </c>
    </row>
    <row r="5" spans="1:19" ht="18" customHeight="1">
      <c r="A5" s="5" t="str">
        <f>Data!A2</f>
        <v>87RN22</v>
      </c>
      <c r="B5" s="5" t="str">
        <f>Data!B2</f>
        <v>SFRC</v>
      </c>
      <c r="C5" s="5">
        <f>Data!C2</f>
        <v>37.340000000000003</v>
      </c>
      <c r="D5" s="5" t="str">
        <f>Data!D2</f>
        <v>Miami Canal</v>
      </c>
      <c r="E5" s="5">
        <f>Data!E2</f>
        <v>4</v>
      </c>
      <c r="F5" s="36" t="str">
        <f>Data!F2</f>
        <v>Miami</v>
      </c>
      <c r="G5" s="37">
        <f>Data!G2</f>
        <v>25.800388470000001</v>
      </c>
      <c r="H5" s="42">
        <f>Data!H2</f>
        <v>-80.265032930000004</v>
      </c>
      <c r="I5" s="5">
        <f>Data!I2</f>
        <v>1</v>
      </c>
      <c r="J5" s="5">
        <f>Data!J2</f>
        <v>73.5</v>
      </c>
      <c r="K5" s="5">
        <f>IF(Data!K2="","",Data!K2)</f>
        <v>3</v>
      </c>
      <c r="L5" s="5" t="str">
        <f>IF(Data!L2="","",Data!L2)</f>
        <v/>
      </c>
      <c r="M5" s="39" t="str">
        <f>IF(Data!M2="","",Data!M2)</f>
        <v>PCG</v>
      </c>
      <c r="N5" s="39" t="str">
        <f>IF(Data!N2="","",Data!N2)</f>
        <v>BD</v>
      </c>
      <c r="O5" s="39" t="str">
        <f>IF(Data!O2="","",Data!O2)</f>
        <v>Conc</v>
      </c>
      <c r="P5" s="5" t="str">
        <f>IF(Data!P2="","",Data!P2)</f>
        <v/>
      </c>
      <c r="Q5" s="5">
        <f>IF(Data!Q2="","",Data!Q2)</f>
        <v>3.2</v>
      </c>
      <c r="R5" s="39" t="str">
        <f>IF(Data!R2="","",Data!R2)</f>
        <v/>
      </c>
      <c r="S5" s="5" t="str">
        <f>IF(Data!S2="","",Data!S2)</f>
        <v/>
      </c>
    </row>
    <row r="6" spans="1:19" ht="18" customHeight="1">
      <c r="A6" s="5" t="str">
        <f>Data!A3</f>
        <v>87RN23</v>
      </c>
      <c r="B6" s="5" t="str">
        <f>Data!B3</f>
        <v>SFRC</v>
      </c>
      <c r="C6" s="5">
        <f>Data!C3</f>
        <v>37.68</v>
      </c>
      <c r="D6" s="5" t="str">
        <f>Data!D3</f>
        <v>Miami Canal</v>
      </c>
      <c r="E6" s="5">
        <f>Data!E3</f>
        <v>4</v>
      </c>
      <c r="F6" s="36" t="str">
        <f>Data!F3</f>
        <v>Miami</v>
      </c>
      <c r="G6" s="37">
        <f>Data!G3</f>
        <v>25.795492450000001</v>
      </c>
      <c r="H6" s="42">
        <f>Data!H3</f>
        <v>-80.265319230000003</v>
      </c>
      <c r="I6" s="5">
        <f>Data!I3</f>
        <v>1</v>
      </c>
      <c r="J6" s="5">
        <f>Data!J3</f>
        <v>20</v>
      </c>
      <c r="K6" s="5">
        <f>IF(Data!K3="","",Data!K3)</f>
        <v>2</v>
      </c>
      <c r="L6" s="5">
        <f>IF(Data!L3="","",Data!L3)</f>
        <v>10</v>
      </c>
      <c r="M6" s="39" t="str">
        <f>IF(Data!M3="","",Data!M3)</f>
        <v>RCB</v>
      </c>
      <c r="N6" s="39" t="str">
        <f>IF(Data!N3="","",Data!N3)</f>
        <v>BD</v>
      </c>
      <c r="O6" s="39" t="str">
        <f>IF(Data!O3="","",Data!O3)</f>
        <v>Conc</v>
      </c>
      <c r="P6" s="5" t="str">
        <f>IF(Data!P3="","",Data!P3)</f>
        <v/>
      </c>
      <c r="Q6" s="5">
        <f>IF(Data!Q3="","",Data!Q3)</f>
        <v>3.2</v>
      </c>
      <c r="R6" s="39" t="str">
        <f>IF(Data!R3="","",Data!R3)</f>
        <v/>
      </c>
      <c r="S6" s="5" t="str">
        <f>IF(Data!S3="","",Data!S3)</f>
        <v/>
      </c>
    </row>
    <row r="7" spans="1:19" ht="18" customHeight="1">
      <c r="A7" s="5" t="str">
        <f>Data!A4</f>
        <v>87RN24</v>
      </c>
      <c r="B7" s="5" t="str">
        <f>Data!B4</f>
        <v>SFRC</v>
      </c>
      <c r="C7" s="5">
        <f>Data!C4</f>
        <v>37.79</v>
      </c>
      <c r="D7" s="5" t="str">
        <f>Data!D4</f>
        <v>Miami Canal</v>
      </c>
      <c r="E7" s="5">
        <f>Data!E4</f>
        <v>4</v>
      </c>
      <c r="F7" s="36" t="str">
        <f>Data!F4</f>
        <v>Miami</v>
      </c>
      <c r="G7" s="37">
        <f>Data!G4</f>
        <v>25.79407582</v>
      </c>
      <c r="H7" s="42">
        <f>Data!H4</f>
        <v>-80.2658773</v>
      </c>
      <c r="I7" s="5">
        <f>Data!I4</f>
        <v>1</v>
      </c>
      <c r="J7" s="5">
        <f>Data!J4</f>
        <v>20</v>
      </c>
      <c r="K7" s="5">
        <f>IF(Data!K4="","",Data!K4)</f>
        <v>2</v>
      </c>
      <c r="L7" s="5">
        <f>IF(Data!L4="","",Data!L4)</f>
        <v>10</v>
      </c>
      <c r="M7" s="39" t="str">
        <f>IF(Data!M4="","",Data!M4)</f>
        <v>RCB</v>
      </c>
      <c r="N7" s="39" t="str">
        <f>IF(Data!N4="","",Data!N4)</f>
        <v>BD</v>
      </c>
      <c r="O7" s="39" t="str">
        <f>IF(Data!O4="","",Data!O4)</f>
        <v>Conc</v>
      </c>
      <c r="P7" s="5" t="str">
        <f>IF(Data!P4="","",Data!P4)</f>
        <v/>
      </c>
      <c r="Q7" s="5">
        <f>IF(Data!Q4="","",Data!Q4)</f>
        <v>3.2</v>
      </c>
      <c r="R7" s="39" t="str">
        <f>IF(Data!R4="","",Data!R4)</f>
        <v/>
      </c>
      <c r="S7" s="5" t="str">
        <f>IF(Data!S4="","",Data!S4)</f>
        <v/>
      </c>
    </row>
    <row r="8" spans="1:19" ht="18" customHeight="1">
      <c r="A8" s="5" t="str">
        <f>Data!A5</f>
        <v>87RN25</v>
      </c>
      <c r="B8" s="5" t="str">
        <f>Data!B5</f>
        <v>SFRC</v>
      </c>
      <c r="C8" s="5">
        <f>Data!C5</f>
        <v>38.25</v>
      </c>
      <c r="D8" s="5" t="str">
        <f>Data!D5</f>
        <v>Miami Canal</v>
      </c>
      <c r="E8" s="5">
        <f>Data!E5</f>
        <v>4</v>
      </c>
      <c r="F8" s="36" t="str">
        <f>Data!F5</f>
        <v>Miami</v>
      </c>
      <c r="G8" s="37">
        <f>Data!G5</f>
        <v>25.788653329999999</v>
      </c>
      <c r="H8" s="42">
        <f>Data!H5</f>
        <v>-80.270139139999998</v>
      </c>
      <c r="I8" s="5">
        <f>Data!I5</f>
        <v>1</v>
      </c>
      <c r="J8" s="5">
        <f>Data!J5</f>
        <v>97.5</v>
      </c>
      <c r="K8" s="5">
        <f>IF(Data!K5="","",Data!K5)</f>
        <v>4</v>
      </c>
      <c r="L8" s="5" t="str">
        <f>IF(Data!L5="","",Data!L5)</f>
        <v/>
      </c>
      <c r="M8" s="39" t="str">
        <f>IF(Data!M5="","",Data!M5)</f>
        <v>PCG</v>
      </c>
      <c r="N8" s="39" t="str">
        <f>IF(Data!N5="","",Data!N5)</f>
        <v>BD</v>
      </c>
      <c r="O8" s="39" t="str">
        <f>IF(Data!O5="","",Data!O5)</f>
        <v>Conc</v>
      </c>
      <c r="P8" s="5" t="str">
        <f>IF(Data!P5="","",Data!P5)</f>
        <v/>
      </c>
      <c r="Q8" s="5">
        <f>IF(Data!Q5="","",Data!Q5)</f>
        <v>4.5999999999999996</v>
      </c>
      <c r="R8" s="39" t="str">
        <f>IF(Data!R5="","",Data!R5)</f>
        <v/>
      </c>
      <c r="S8" s="5" t="str">
        <f>IF(Data!S5="","",Data!S5)</f>
        <v/>
      </c>
    </row>
    <row r="9" spans="1:19" ht="18" customHeight="1">
      <c r="A9" s="5" t="str">
        <f>Data!A6</f>
        <v>79RN40</v>
      </c>
      <c r="B9" s="5" t="str">
        <f>Data!B6</f>
        <v>CFRC</v>
      </c>
      <c r="C9" s="5">
        <f>Data!C6</f>
        <v>752.2</v>
      </c>
      <c r="D9" s="5" t="str">
        <f>Data!D6</f>
        <v>Bike Trail 621318N</v>
      </c>
      <c r="E9" s="5">
        <f>Data!E6</f>
        <v>5</v>
      </c>
      <c r="F9" s="36" t="str">
        <f>Data!F6</f>
        <v>DeLand</v>
      </c>
      <c r="G9" s="37">
        <f>Data!G6</f>
        <v>28.990577779999999</v>
      </c>
      <c r="H9" s="42">
        <f>Data!H6</f>
        <v>-81.338827780000003</v>
      </c>
      <c r="I9" s="5">
        <f>Data!I6</f>
        <v>1</v>
      </c>
      <c r="J9" s="5">
        <f>Data!J6</f>
        <v>12</v>
      </c>
      <c r="K9" s="5">
        <f>IF(Data!K6="","",Data!K6)</f>
        <v>1</v>
      </c>
      <c r="L9" s="5">
        <f>IF(Data!L6="","",Data!L6)</f>
        <v>12</v>
      </c>
      <c r="M9" s="39" t="str">
        <f>IF(Data!M6="","",Data!M6)</f>
        <v>RCB</v>
      </c>
      <c r="N9" s="39" t="str">
        <f>IF(Data!N6="","",Data!N6)</f>
        <v>BD</v>
      </c>
      <c r="O9" s="39" t="str">
        <f>IF(Data!O6="","",Data!O6)</f>
        <v>RCB</v>
      </c>
      <c r="P9" s="5" t="str">
        <f>IF(Data!P6="","",Data!P6)</f>
        <v/>
      </c>
      <c r="Q9" s="5">
        <f>IF(Data!Q6="","",Data!Q6)</f>
        <v>10</v>
      </c>
      <c r="R9" s="39">
        <f>IF(Data!R6="","",Data!R6)</f>
        <v>1996</v>
      </c>
      <c r="S9" s="5" t="str">
        <f>IF(Data!S6="","",Data!S6)</f>
        <v/>
      </c>
    </row>
    <row r="10" spans="1:19" ht="18" customHeight="1">
      <c r="A10" s="5" t="str">
        <f>Data!A7</f>
        <v>79RN41</v>
      </c>
      <c r="B10" s="5" t="str">
        <f>Data!B7</f>
        <v>CFRC</v>
      </c>
      <c r="C10" s="5">
        <f>Data!C7</f>
        <v>763.1</v>
      </c>
      <c r="D10" s="5" t="str">
        <f>Data!D7</f>
        <v>St John's River</v>
      </c>
      <c r="E10" s="5">
        <f>Data!E7</f>
        <v>5</v>
      </c>
      <c r="F10" s="36" t="str">
        <f>Data!F7</f>
        <v>Sanford</v>
      </c>
      <c r="G10" s="37">
        <f>Data!G7</f>
        <v>28.837955560000001</v>
      </c>
      <c r="H10" s="42">
        <f>Data!H7</f>
        <v>-81.324594439999998</v>
      </c>
      <c r="I10" s="5">
        <f>Data!I7</f>
        <v>1</v>
      </c>
      <c r="J10" s="5">
        <f>Data!J7</f>
        <v>559</v>
      </c>
      <c r="K10" s="5">
        <f>IF(Data!K7="","",Data!K7)</f>
        <v>18</v>
      </c>
      <c r="L10" s="5">
        <f>IF(Data!L7="","",Data!L7)</f>
        <v>113</v>
      </c>
      <c r="M10" s="39" t="str">
        <f>IF(Data!M7="","",Data!M7)</f>
        <v>PCG | DPG | Bascule | PCG</v>
      </c>
      <c r="N10" s="39" t="str">
        <f>IF(Data!N7="","",Data!N7)</f>
        <v>BD | BD | OD | BD</v>
      </c>
      <c r="O10" s="39" t="str">
        <f>IF(Data!O7="","",Data!O7)</f>
        <v>Conc | Conc | Conc | Conc</v>
      </c>
      <c r="P10" s="5" t="str">
        <f>IF(Data!P7="","",Data!P7)</f>
        <v/>
      </c>
      <c r="Q10" s="5">
        <f>IF(Data!Q7="","",Data!Q7)</f>
        <v>9</v>
      </c>
      <c r="R10" s="39" t="str">
        <f>IF(Data!R7="","",Data!R7)</f>
        <v>2017 | 2020 | 1959 | 1996</v>
      </c>
      <c r="S10" s="5" t="str">
        <f>IF(Data!S7="","",Data!S7)</f>
        <v/>
      </c>
    </row>
    <row r="11" spans="1:19" ht="18" customHeight="1">
      <c r="A11" s="5" t="str">
        <f>Data!A8</f>
        <v>79RN42</v>
      </c>
      <c r="B11" s="5" t="str">
        <f>Data!B8</f>
        <v>CFRC</v>
      </c>
      <c r="C11" s="5">
        <f>Data!C8</f>
        <v>764</v>
      </c>
      <c r="D11" s="5" t="str">
        <f>Data!D8</f>
        <v>Ditch</v>
      </c>
      <c r="E11" s="5">
        <f>Data!E8</f>
        <v>5</v>
      </c>
      <c r="F11" s="36" t="str">
        <f>Data!F8</f>
        <v>Sanford</v>
      </c>
      <c r="G11" s="37">
        <f>Data!G8</f>
        <v>28.827788890000001</v>
      </c>
      <c r="H11" s="42">
        <f>Data!H8</f>
        <v>-81.321275</v>
      </c>
      <c r="I11" s="5">
        <f>Data!I8</f>
        <v>3</v>
      </c>
      <c r="J11" s="5">
        <f>Data!J8</f>
        <v>92</v>
      </c>
      <c r="K11" s="5">
        <f>IF(Data!K8="","",Data!K8)</f>
        <v>6</v>
      </c>
      <c r="L11" s="5">
        <f>IF(Data!L8="","",Data!L8)</f>
        <v>16</v>
      </c>
      <c r="M11" s="39" t="str">
        <f>IF(Data!M8="","",Data!M8)</f>
        <v>RCS</v>
      </c>
      <c r="N11" s="39" t="str">
        <f>IF(Data!N8="","",Data!N8)</f>
        <v>BD</v>
      </c>
      <c r="O11" s="39" t="str">
        <f>IF(Data!O8="","",Data!O8)</f>
        <v>Conc</v>
      </c>
      <c r="P11" s="5" t="str">
        <f>IF(Data!P8="","",Data!P8)</f>
        <v/>
      </c>
      <c r="Q11" s="5">
        <f>IF(Data!Q8="","",Data!Q8)</f>
        <v>10</v>
      </c>
      <c r="R11" s="39" t="str">
        <f>IF(Data!R8="","",Data!R8)</f>
        <v>NA</v>
      </c>
      <c r="S11" s="5" t="str">
        <f>IF(Data!S8="","",Data!S8)</f>
        <v/>
      </c>
    </row>
    <row r="12" spans="1:19" ht="18" customHeight="1">
      <c r="A12" s="5" t="str">
        <f>Data!A9</f>
        <v>75RN43</v>
      </c>
      <c r="B12" s="5" t="str">
        <f>Data!B9</f>
        <v>CFRC</v>
      </c>
      <c r="C12" s="5">
        <f>Data!C9</f>
        <v>784.3</v>
      </c>
      <c r="D12" s="5" t="str">
        <f>Data!D9</f>
        <v>US 17/92  622149G</v>
      </c>
      <c r="E12" s="5">
        <f>Data!E9</f>
        <v>5</v>
      </c>
      <c r="F12" s="36" t="str">
        <f>Data!F9</f>
        <v>Maitland</v>
      </c>
      <c r="G12" s="37">
        <f>Data!G9</f>
        <v>28.612305559999999</v>
      </c>
      <c r="H12" s="42">
        <f>Data!H9</f>
        <v>-81.365380560000006</v>
      </c>
      <c r="I12" s="5">
        <f>Data!I9</f>
        <v>1</v>
      </c>
      <c r="J12" s="5">
        <f>Data!J9</f>
        <v>360</v>
      </c>
      <c r="K12" s="5">
        <f>IF(Data!K9="","",Data!K9)</f>
        <v>11</v>
      </c>
      <c r="L12" s="5">
        <f>IF(Data!L9="","",Data!L9)</f>
        <v>117.7</v>
      </c>
      <c r="M12" s="39" t="str">
        <f>IF(Data!M9="","",Data!M9)</f>
        <v>PCG | TPG | TPG | TPG | RCS</v>
      </c>
      <c r="N12" s="39" t="str">
        <f>IF(Data!N9="","",Data!N9)</f>
        <v>BD | OD | OD | OD | BD</v>
      </c>
      <c r="O12" s="39" t="str">
        <f>IF(Data!O9="","",Data!O9)</f>
        <v>Conc | Conc | Conc | Conc | Conc</v>
      </c>
      <c r="P12" s="5" t="str">
        <f>IF(Data!P9="","",Data!P9)</f>
        <v/>
      </c>
      <c r="Q12" s="5">
        <f>IF(Data!Q9="","",Data!Q9)</f>
        <v>15</v>
      </c>
      <c r="R12" s="39" t="str">
        <f>IF(Data!R9="","",Data!R9)</f>
        <v>1957 | 1957 | 1957 | 1935 | 1935</v>
      </c>
      <c r="S12" s="5" t="str">
        <f>IF(Data!S9="","",Data!S9)</f>
        <v/>
      </c>
    </row>
    <row r="13" spans="1:19" ht="18" customHeight="1">
      <c r="A13" s="5" t="str">
        <f>Data!A10</f>
        <v>75RN44</v>
      </c>
      <c r="B13" s="5" t="str">
        <f>Data!B10</f>
        <v>CFRC</v>
      </c>
      <c r="C13" s="5">
        <f>Data!C10</f>
        <v>800.6</v>
      </c>
      <c r="D13" s="5" t="str">
        <f>Data!D10</f>
        <v>Slough/Creek</v>
      </c>
      <c r="E13" s="5">
        <f>Data!E10</f>
        <v>5</v>
      </c>
      <c r="F13" s="36" t="str">
        <f>Data!F10</f>
        <v>Taft</v>
      </c>
      <c r="G13" s="37">
        <f>Data!G10</f>
        <v>28.394215330000002</v>
      </c>
      <c r="H13" s="42">
        <f>Data!H10</f>
        <v>-81.374646130000002</v>
      </c>
      <c r="I13" s="5">
        <f>Data!I10</f>
        <v>1</v>
      </c>
      <c r="J13" s="5">
        <f>Data!J10</f>
        <v>107</v>
      </c>
      <c r="K13" s="5">
        <f>IF(Data!K10="","",Data!K10)</f>
        <v>5</v>
      </c>
      <c r="L13" s="5">
        <f>IF(Data!L10="","",Data!L10)</f>
        <v>24</v>
      </c>
      <c r="M13" s="39" t="str">
        <f>IF(Data!M10="","",Data!M10)</f>
        <v>TUB</v>
      </c>
      <c r="N13" s="39" t="str">
        <f>IF(Data!N10="","",Data!N10)</f>
        <v>BD</v>
      </c>
      <c r="O13" s="39" t="str">
        <f>IF(Data!O10="","",Data!O10)</f>
        <v>Conc</v>
      </c>
      <c r="P13" s="5" t="str">
        <f>IF(Data!P10="","",Data!P10)</f>
        <v/>
      </c>
      <c r="Q13" s="5" t="str">
        <f>IF(Data!Q10="","",Data!Q10)</f>
        <v/>
      </c>
      <c r="R13" s="39">
        <f>IF(Data!R10="","",Data!R10)</f>
        <v>2017</v>
      </c>
      <c r="S13" s="5" t="str">
        <f>IF(Data!S10="","",Data!S10)</f>
        <v/>
      </c>
    </row>
    <row r="14" spans="1:19" ht="18" customHeight="1">
      <c r="A14" s="5" t="str">
        <f>Data!A11</f>
        <v>92RN45</v>
      </c>
      <c r="B14" s="5" t="str">
        <f>Data!B11</f>
        <v>CFRC</v>
      </c>
      <c r="C14" s="5">
        <f>Data!C11</f>
        <v>806.9</v>
      </c>
      <c r="D14" s="5" t="str">
        <f>Data!D11</f>
        <v>Creek</v>
      </c>
      <c r="E14" s="5">
        <f>Data!E11</f>
        <v>5</v>
      </c>
      <c r="F14" s="36" t="str">
        <f>Data!F11</f>
        <v>Kissimmee</v>
      </c>
      <c r="G14" s="37">
        <f>Data!G11</f>
        <v>28.30865</v>
      </c>
      <c r="H14" s="42">
        <f>Data!H11</f>
        <v>-81.398425000000003</v>
      </c>
      <c r="I14" s="5">
        <f>Data!I11</f>
        <v>2</v>
      </c>
      <c r="J14" s="5">
        <f>Data!J11</f>
        <v>30</v>
      </c>
      <c r="K14" s="5">
        <f>IF(Data!K11="","",Data!K11)</f>
        <v>1</v>
      </c>
      <c r="L14" s="5">
        <f>IF(Data!L11="","",Data!L11)</f>
        <v>12</v>
      </c>
      <c r="M14" s="39" t="str">
        <f>IF(Data!M11="","",Data!M11)</f>
        <v>CMP | CA</v>
      </c>
      <c r="N14" s="39" t="str">
        <f>IF(Data!N11="","",Data!N11)</f>
        <v>BD</v>
      </c>
      <c r="O14" s="39" t="str">
        <f>IF(Data!O11="","",Data!O11)</f>
        <v>Steel | Conc</v>
      </c>
      <c r="P14" s="5" t="str">
        <f>IF(Data!P11="","",Data!P11)</f>
        <v/>
      </c>
      <c r="Q14" s="5">
        <f>IF(Data!Q11="","",Data!Q11)</f>
        <v>14</v>
      </c>
      <c r="R14" s="39" t="str">
        <f>IF(Data!R11="","",Data!R11)</f>
        <v>NA</v>
      </c>
      <c r="S14" s="5" t="str">
        <f>IF(Data!S11="","",Data!S11)</f>
        <v/>
      </c>
    </row>
    <row r="15" spans="1:19" ht="18" customHeight="1">
      <c r="A15" s="5" t="str">
        <f>Data!A12</f>
        <v>92RN46</v>
      </c>
      <c r="B15" s="5" t="str">
        <f>Data!B12</f>
        <v>CFRC</v>
      </c>
      <c r="C15" s="5">
        <f>Data!C12</f>
        <v>809.7</v>
      </c>
      <c r="D15" s="5" t="str">
        <f>Data!D12</f>
        <v>Ditch</v>
      </c>
      <c r="E15" s="5">
        <f>Data!E12</f>
        <v>5</v>
      </c>
      <c r="F15" s="36" t="str">
        <f>Data!F12</f>
        <v>Kissimmee</v>
      </c>
      <c r="G15" s="37">
        <f>Data!G12</f>
        <v>28.284005560000001</v>
      </c>
      <c r="H15" s="42">
        <f>Data!H12</f>
        <v>-81.418472219999998</v>
      </c>
      <c r="I15" s="5">
        <f>Data!I12</f>
        <v>2</v>
      </c>
      <c r="J15" s="5">
        <f>Data!J12</f>
        <v>102</v>
      </c>
      <c r="K15" s="5">
        <f>IF(Data!K12="","",Data!K12)</f>
        <v>5</v>
      </c>
      <c r="L15" s="5">
        <f>IF(Data!L12="","",Data!L12)</f>
        <v>24</v>
      </c>
      <c r="M15" s="39" t="str">
        <f>IF(Data!M12="","",Data!M12)</f>
        <v>RCS</v>
      </c>
      <c r="N15" s="39" t="str">
        <f>IF(Data!N12="","",Data!N12)</f>
        <v>BD</v>
      </c>
      <c r="O15" s="39" t="str">
        <f>IF(Data!O12="","",Data!O12)</f>
        <v>Conc</v>
      </c>
      <c r="P15" s="5" t="str">
        <f>IF(Data!P12="","",Data!P12)</f>
        <v/>
      </c>
      <c r="Q15" s="5">
        <f>IF(Data!Q12="","",Data!Q12)</f>
        <v>10</v>
      </c>
      <c r="R15" s="39">
        <f>IF(Data!R12="","",Data!R12)</f>
        <v>1977</v>
      </c>
      <c r="S15" s="5" t="str">
        <f>IF(Data!S12="","",Data!S12)</f>
        <v/>
      </c>
    </row>
    <row r="16" spans="1:19" ht="18" customHeight="1">
      <c r="A16" s="5" t="str">
        <f>Data!A13</f>
        <v>92RR47</v>
      </c>
      <c r="B16" s="5" t="str">
        <f>Data!B13</f>
        <v>CFRC</v>
      </c>
      <c r="C16" s="5">
        <f>Data!C13</f>
        <v>811.4</v>
      </c>
      <c r="D16" s="5" t="str">
        <f>Data!D13</f>
        <v>Shingle Creek</v>
      </c>
      <c r="E16" s="5">
        <f>Data!E13</f>
        <v>5</v>
      </c>
      <c r="F16" s="36" t="str">
        <f>Data!F13</f>
        <v>Kissimmee</v>
      </c>
      <c r="G16" s="37">
        <f>Data!G13</f>
        <v>28.267414890000001</v>
      </c>
      <c r="H16" s="42">
        <f>Data!H13</f>
        <v>-81.448468570000003</v>
      </c>
      <c r="I16" s="5">
        <f>Data!I13</f>
        <v>1</v>
      </c>
      <c r="J16" s="5">
        <f>Data!J13</f>
        <v>352</v>
      </c>
      <c r="K16" s="5">
        <f>IF(Data!K13="","",Data!K13)</f>
        <v>11</v>
      </c>
      <c r="L16" s="5">
        <f>IF(Data!L13="","",Data!L13)</f>
        <v>62</v>
      </c>
      <c r="M16" s="39" t="str">
        <f>IF(Data!M13="","",Data!M13)</f>
        <v>PCG | TPG | PCG</v>
      </c>
      <c r="N16" s="39" t="str">
        <f>IF(Data!N13="","",Data!N13)</f>
        <v>BD | BD | BD</v>
      </c>
      <c r="O16" s="39" t="str">
        <f>IF(Data!O13="","",Data!O13)</f>
        <v>Conc | Conc | Conc</v>
      </c>
      <c r="P16" s="5" t="str">
        <f>IF(Data!P13="","",Data!P13)</f>
        <v/>
      </c>
      <c r="Q16" s="5">
        <f>IF(Data!Q13="","",Data!Q13)</f>
        <v>10</v>
      </c>
      <c r="R16" s="39" t="str">
        <f>IF(Data!R13="","",Data!R13)</f>
        <v>2017 | 2017 | 2017</v>
      </c>
      <c r="S16" s="5" t="str">
        <f>IF(Data!S13="","",Data!S13)</f>
        <v/>
      </c>
    </row>
    <row r="17" spans="1:19" ht="18" customHeight="1">
      <c r="A17" s="5" t="str">
        <f>Data!A14</f>
        <v>92RL47</v>
      </c>
      <c r="B17" s="5" t="str">
        <f>Data!B14</f>
        <v>CFRC</v>
      </c>
      <c r="C17" s="5">
        <f>Data!C14</f>
        <v>811.4</v>
      </c>
      <c r="D17" s="5" t="str">
        <f>Data!D14</f>
        <v>Shingle Creek</v>
      </c>
      <c r="E17" s="5">
        <f>Data!E14</f>
        <v>5</v>
      </c>
      <c r="F17" s="36" t="str">
        <f>Data!F14</f>
        <v>Kissimmee</v>
      </c>
      <c r="G17" s="37">
        <f>Data!G14</f>
        <v>28.2673703</v>
      </c>
      <c r="H17" s="42">
        <f>Data!H14</f>
        <v>-81.448435040000007</v>
      </c>
      <c r="I17" s="5">
        <f>Data!I14</f>
        <v>1</v>
      </c>
      <c r="J17" s="5">
        <f>Data!J14</f>
        <v>352</v>
      </c>
      <c r="K17" s="5">
        <f>IF(Data!K14="","",Data!K14)</f>
        <v>11</v>
      </c>
      <c r="L17" s="5">
        <f>IF(Data!L14="","",Data!L14)</f>
        <v>62</v>
      </c>
      <c r="M17" s="39" t="str">
        <f>IF(Data!M14="","",Data!M14)</f>
        <v>PCG | TPG | PCG</v>
      </c>
      <c r="N17" s="39" t="str">
        <f>IF(Data!N14="","",Data!N14)</f>
        <v>BD | BD | BD</v>
      </c>
      <c r="O17" s="39" t="str">
        <f>IF(Data!O14="","",Data!O14)</f>
        <v>Conc | Conc | Conc</v>
      </c>
      <c r="P17" s="5" t="str">
        <f>IF(Data!P14="","",Data!P14)</f>
        <v/>
      </c>
      <c r="Q17" s="5">
        <f>IF(Data!Q14="","",Data!Q14)</f>
        <v>10</v>
      </c>
      <c r="R17" s="39" t="str">
        <f>IF(Data!R14="","",Data!R14)</f>
        <v>2017 | 2017 | 2017</v>
      </c>
      <c r="S17" s="5" t="str">
        <f>IF(Data!S14="","",Data!S14)</f>
        <v/>
      </c>
    </row>
    <row r="18" spans="1:19" ht="18" customHeight="1">
      <c r="A18" s="5" t="str">
        <f>Data!A15</f>
        <v>93RN01</v>
      </c>
      <c r="B18" s="5" t="str">
        <f>Data!B15</f>
        <v>SFRC</v>
      </c>
      <c r="C18" s="5">
        <f>Data!C15</f>
        <v>965.25</v>
      </c>
      <c r="D18" s="5" t="str">
        <f>Data!D15</f>
        <v>Earman Canal C-17</v>
      </c>
      <c r="E18" s="5">
        <f>Data!E15</f>
        <v>4</v>
      </c>
      <c r="F18" s="36" t="str">
        <f>Data!F15</f>
        <v>Dyer</v>
      </c>
      <c r="G18" s="37">
        <f>Data!G15</f>
        <v>26.76870362</v>
      </c>
      <c r="H18" s="42">
        <f>Data!H15</f>
        <v>-80.091762320000001</v>
      </c>
      <c r="I18" s="5">
        <f>Data!I15</f>
        <v>1</v>
      </c>
      <c r="J18" s="5">
        <f>Data!J15</f>
        <v>136</v>
      </c>
      <c r="K18" s="5">
        <f>IF(Data!K15="","",Data!K15)</f>
        <v>7</v>
      </c>
      <c r="L18" s="5">
        <f>IF(Data!L15="","",Data!L15)</f>
        <v>22</v>
      </c>
      <c r="M18" s="39" t="str">
        <f>IF(Data!M15="","",Data!M15)</f>
        <v>PCG</v>
      </c>
      <c r="N18" s="39" t="str">
        <f>IF(Data!N15="","",Data!N15)</f>
        <v>BD</v>
      </c>
      <c r="O18" s="39" t="str">
        <f>IF(Data!O15="","",Data!O15)</f>
        <v>Conc</v>
      </c>
      <c r="P18" s="5" t="str">
        <f>IF(Data!P15="","",Data!P15)</f>
        <v/>
      </c>
      <c r="Q18" s="5">
        <f>IF(Data!Q15="","",Data!Q15)</f>
        <v>12.7</v>
      </c>
      <c r="R18" s="39">
        <f>IF(Data!R15="","",Data!R15)</f>
        <v>1961</v>
      </c>
      <c r="S18" s="5" t="str">
        <f>IF(Data!S15="","",Data!S15)</f>
        <v/>
      </c>
    </row>
    <row r="19" spans="1:19" ht="18" customHeight="1">
      <c r="A19" s="5" t="str">
        <f>Data!A16</f>
        <v>93RR02</v>
      </c>
      <c r="B19" s="5" t="str">
        <f>Data!B16</f>
        <v>SFRC</v>
      </c>
      <c r="C19" s="5">
        <f>Data!C16</f>
        <v>974.72</v>
      </c>
      <c r="D19" s="5" t="str">
        <f>Data!D16</f>
        <v>W. Palm Beach Canal</v>
      </c>
      <c r="E19" s="5">
        <f>Data!E16</f>
        <v>4</v>
      </c>
      <c r="F19" s="36" t="str">
        <f>Data!F16</f>
        <v>Nelson</v>
      </c>
      <c r="G19" s="37">
        <f>Data!G16</f>
        <v>26.646143769999998</v>
      </c>
      <c r="H19" s="42">
        <f>Data!H16</f>
        <v>-80.06918684</v>
      </c>
      <c r="I19" s="5">
        <f>Data!I16</f>
        <v>1</v>
      </c>
      <c r="J19" s="5">
        <f>Data!J16</f>
        <v>264</v>
      </c>
      <c r="K19" s="5">
        <f>IF(Data!K16="","",Data!K16)</f>
        <v>11</v>
      </c>
      <c r="L19" s="5">
        <f>IF(Data!L16="","",Data!L16)</f>
        <v>24</v>
      </c>
      <c r="M19" s="39" t="str">
        <f>IF(Data!M16="","",Data!M16)</f>
        <v>PCG|PCG</v>
      </c>
      <c r="N19" s="39" t="str">
        <f>IF(Data!N16="","",Data!N16)</f>
        <v xml:space="preserve">BD | BD </v>
      </c>
      <c r="O19" s="39" t="str">
        <f>IF(Data!O16="","",Data!O16)</f>
        <v>Conc | Conc</v>
      </c>
      <c r="P19" s="5" t="str">
        <f>IF(Data!P16="","",Data!P16)</f>
        <v/>
      </c>
      <c r="Q19" s="5">
        <f>IF(Data!Q16="","",Data!Q16)</f>
        <v>11.5</v>
      </c>
      <c r="R19" s="39" t="str">
        <f>IF(Data!R16="","",Data!R16)</f>
        <v/>
      </c>
      <c r="S19" s="5" t="str">
        <f>IF(Data!S16="","",Data!S16)</f>
        <v/>
      </c>
    </row>
    <row r="20" spans="1:19" ht="18" customHeight="1">
      <c r="A20" s="5" t="str">
        <f>Data!A17</f>
        <v>93RL02</v>
      </c>
      <c r="B20" s="5" t="str">
        <f>Data!B17</f>
        <v>SFRC</v>
      </c>
      <c r="C20" s="5">
        <f>Data!C17</f>
        <v>974.72</v>
      </c>
      <c r="D20" s="5" t="str">
        <f>Data!D17</f>
        <v>W. Palm Beach Canal</v>
      </c>
      <c r="E20" s="5">
        <f>Data!E17</f>
        <v>4</v>
      </c>
      <c r="F20" s="36" t="str">
        <f>Data!F17</f>
        <v>Nelson</v>
      </c>
      <c r="G20" s="37">
        <f>Data!G17</f>
        <v>26.646132980000001</v>
      </c>
      <c r="H20" s="42">
        <f>Data!H17</f>
        <v>-80.069103690000006</v>
      </c>
      <c r="I20" s="5">
        <f>Data!I17</f>
        <v>1</v>
      </c>
      <c r="J20" s="5">
        <f>Data!J17</f>
        <v>264</v>
      </c>
      <c r="K20" s="5">
        <f>IF(Data!K17="","",Data!K17)</f>
        <v>11</v>
      </c>
      <c r="L20" s="5">
        <f>IF(Data!L17="","",Data!L17)</f>
        <v>24</v>
      </c>
      <c r="M20" s="39" t="str">
        <f>IF(Data!M17="","",Data!M17)</f>
        <v>PCG|PCG</v>
      </c>
      <c r="N20" s="39" t="str">
        <f>IF(Data!N17="","",Data!N17)</f>
        <v xml:space="preserve">BD | BD </v>
      </c>
      <c r="O20" s="39" t="str">
        <f>IF(Data!O17="","",Data!O17)</f>
        <v>Conc | Conc</v>
      </c>
      <c r="P20" s="5" t="str">
        <f>IF(Data!P17="","",Data!P17)</f>
        <v/>
      </c>
      <c r="Q20" s="5">
        <f>IF(Data!Q17="","",Data!Q17)</f>
        <v>11.5</v>
      </c>
      <c r="R20" s="39" t="str">
        <f>IF(Data!R17="","",Data!R17)</f>
        <v/>
      </c>
      <c r="S20" s="5" t="str">
        <f>IF(Data!S17="","",Data!S17)</f>
        <v/>
      </c>
    </row>
    <row r="21" spans="1:19" ht="18" customHeight="1">
      <c r="A21" s="5" t="str">
        <f>Data!A18</f>
        <v>93RR03</v>
      </c>
      <c r="B21" s="5" t="str">
        <f>Data!B18</f>
        <v>SFRC</v>
      </c>
      <c r="C21" s="5">
        <f>Data!C18</f>
        <v>982.1</v>
      </c>
      <c r="D21" s="5" t="str">
        <f>Data!D18</f>
        <v>Boynton Canal</v>
      </c>
      <c r="E21" s="5">
        <f>Data!E18</f>
        <v>4</v>
      </c>
      <c r="F21" s="36" t="str">
        <f>Data!F18</f>
        <v>Boynton Beach</v>
      </c>
      <c r="G21" s="37">
        <f>Data!G18</f>
        <v>26.539276749999999</v>
      </c>
      <c r="H21" s="42">
        <f>Data!H18</f>
        <v>-80.073585660000006</v>
      </c>
      <c r="I21" s="5">
        <f>Data!I18</f>
        <v>1</v>
      </c>
      <c r="J21" s="5">
        <f>Data!J18</f>
        <v>75</v>
      </c>
      <c r="K21" s="5">
        <f>IF(Data!K18="","",Data!K18)</f>
        <v>8</v>
      </c>
      <c r="L21" s="5">
        <f>IF(Data!L18="","",Data!L18)</f>
        <v>25</v>
      </c>
      <c r="M21" s="39" t="str">
        <f>IF(Data!M18="","",Data!M18)</f>
        <v>PCG|BS|PCG|PCG|PCG|PCG</v>
      </c>
      <c r="N21" s="39" t="str">
        <f>IF(Data!N18="","",Data!N18)</f>
        <v>BD |BD | BD|BD |BD | BD</v>
      </c>
      <c r="O21" s="39" t="str">
        <f>IF(Data!O18="","",Data!O18)</f>
        <v>Conc | Conc | Conc|Conc | Conc | Conc|Conc</v>
      </c>
      <c r="P21" s="5" t="str">
        <f>IF(Data!P18="","",Data!P18)</f>
        <v/>
      </c>
      <c r="Q21" s="5">
        <f>IF(Data!Q18="","",Data!Q18)</f>
        <v>22</v>
      </c>
      <c r="R21" s="39" t="str">
        <f>IF(Data!R18="","",Data!R18)</f>
        <v/>
      </c>
      <c r="S21" s="5" t="str">
        <f>IF(Data!S18="","",Data!S18)</f>
        <v/>
      </c>
    </row>
    <row r="22" spans="1:19" ht="18" customHeight="1">
      <c r="A22" s="5" t="str">
        <f>Data!A19</f>
        <v>93RL03</v>
      </c>
      <c r="B22" s="5" t="str">
        <f>Data!B19</f>
        <v>SFRC</v>
      </c>
      <c r="C22" s="5">
        <f>Data!C19</f>
        <v>982.1</v>
      </c>
      <c r="D22" s="5" t="str">
        <f>Data!D19</f>
        <v>Boynton Canal</v>
      </c>
      <c r="E22" s="5">
        <f>Data!E19</f>
        <v>4</v>
      </c>
      <c r="F22" s="36" t="str">
        <f>Data!F19</f>
        <v>Boynton Beach</v>
      </c>
      <c r="G22" s="37">
        <f>Data!G19</f>
        <v>26.53927135</v>
      </c>
      <c r="H22" s="42">
        <f>Data!H19</f>
        <v>-80.073509220000005</v>
      </c>
      <c r="I22" s="5">
        <f>Data!I19</f>
        <v>1</v>
      </c>
      <c r="J22" s="5">
        <f>Data!J19</f>
        <v>75</v>
      </c>
      <c r="K22" s="5">
        <f>IF(Data!K19="","",Data!K19)</f>
        <v>8</v>
      </c>
      <c r="L22" s="5">
        <f>IF(Data!L19="","",Data!L19)</f>
        <v>25</v>
      </c>
      <c r="M22" s="39" t="str">
        <f>IF(Data!M19="","",Data!M19)</f>
        <v>PCG|BS|PCG|PCG|PCG|PCG</v>
      </c>
      <c r="N22" s="39" t="str">
        <f>IF(Data!N19="","",Data!N19)</f>
        <v>BD |BD | BD|BD |BD | BD</v>
      </c>
      <c r="O22" s="39" t="str">
        <f>IF(Data!O19="","",Data!O19)</f>
        <v>Conc | Conc | Conc|Conc | Conc | Conc|Conc</v>
      </c>
      <c r="P22" s="5" t="str">
        <f>IF(Data!P19="","",Data!P19)</f>
        <v/>
      </c>
      <c r="Q22" s="5">
        <f>IF(Data!Q19="","",Data!Q19)</f>
        <v>22</v>
      </c>
      <c r="R22" s="39" t="str">
        <f>IF(Data!R19="","",Data!R19)</f>
        <v/>
      </c>
      <c r="S22" s="5" t="str">
        <f>IF(Data!S19="","",Data!S19)</f>
        <v/>
      </c>
    </row>
    <row r="23" spans="1:19" ht="18" customHeight="1">
      <c r="A23" s="5" t="str">
        <f>Data!A20</f>
        <v>93RR04</v>
      </c>
      <c r="B23" s="5" t="str">
        <f>Data!B20</f>
        <v>SFRC</v>
      </c>
      <c r="C23" s="5">
        <f>Data!C20</f>
        <v>984.84</v>
      </c>
      <c r="D23" s="5" t="str">
        <f>Data!D20</f>
        <v>Lake Ida Outlet</v>
      </c>
      <c r="E23" s="5">
        <f>Data!E20</f>
        <v>4</v>
      </c>
      <c r="F23" s="36" t="str">
        <f>Data!F20</f>
        <v>Boynton Beach</v>
      </c>
      <c r="G23" s="37">
        <f>Data!G20</f>
        <v>26.50032556</v>
      </c>
      <c r="H23" s="42">
        <f>Data!H20</f>
        <v>-80.079261549999998</v>
      </c>
      <c r="I23" s="5">
        <f>Data!I20</f>
        <v>1</v>
      </c>
      <c r="J23" s="5">
        <f>Data!J20</f>
        <v>180</v>
      </c>
      <c r="K23" s="5">
        <f>IF(Data!K20="","",Data!K20)</f>
        <v>3</v>
      </c>
      <c r="L23" s="5">
        <f>IF(Data!L20="","",Data!L20)</f>
        <v>60</v>
      </c>
      <c r="M23" s="39" t="str">
        <f>IF(Data!M20="","",Data!M20)</f>
        <v>BS</v>
      </c>
      <c r="N23" s="39" t="str">
        <f>IF(Data!N20="","",Data!N20)</f>
        <v>BD|BD</v>
      </c>
      <c r="O23" s="39" t="str">
        <f>IF(Data!O20="","",Data!O20)</f>
        <v>Conc | Conc</v>
      </c>
      <c r="P23" s="5" t="str">
        <f>IF(Data!P20="","",Data!P20)</f>
        <v/>
      </c>
      <c r="Q23" s="5">
        <f>IF(Data!Q20="","",Data!Q20)</f>
        <v>12.3</v>
      </c>
      <c r="R23" s="39" t="str">
        <f>IF(Data!R20="","",Data!R20)</f>
        <v/>
      </c>
      <c r="S23" s="5" t="str">
        <f>IF(Data!S20="","",Data!S20)</f>
        <v/>
      </c>
    </row>
    <row r="24" spans="1:19" ht="18" customHeight="1">
      <c r="A24" s="5" t="str">
        <f>Data!A21</f>
        <v>93RL04</v>
      </c>
      <c r="B24" s="5" t="str">
        <f>Data!B21</f>
        <v>SFRC</v>
      </c>
      <c r="C24" s="5">
        <f>Data!C21</f>
        <v>984.84</v>
      </c>
      <c r="D24" s="5" t="str">
        <f>Data!D21</f>
        <v>Lake Ida Outlet</v>
      </c>
      <c r="E24" s="5">
        <f>Data!E21</f>
        <v>4</v>
      </c>
      <c r="F24" s="36" t="str">
        <f>Data!F21</f>
        <v>Boynton Beach</v>
      </c>
      <c r="G24" s="37">
        <f>Data!G21</f>
        <v>26.500318960000001</v>
      </c>
      <c r="H24" s="42">
        <f>Data!H21</f>
        <v>-80.0792079</v>
      </c>
      <c r="I24" s="5">
        <f>Data!I21</f>
        <v>1</v>
      </c>
      <c r="J24" s="5">
        <f>Data!J21</f>
        <v>180</v>
      </c>
      <c r="K24" s="5">
        <f>IF(Data!K21="","",Data!K21)</f>
        <v>3</v>
      </c>
      <c r="L24" s="5">
        <f>IF(Data!L21="","",Data!L21)</f>
        <v>60</v>
      </c>
      <c r="M24" s="39" t="str">
        <f>IF(Data!M21="","",Data!M21)</f>
        <v>BS</v>
      </c>
      <c r="N24" s="39" t="str">
        <f>IF(Data!N21="","",Data!N21)</f>
        <v>BD|BD</v>
      </c>
      <c r="O24" s="39" t="str">
        <f>IF(Data!O21="","",Data!O21)</f>
        <v>Conc | Conc</v>
      </c>
      <c r="P24" s="5" t="str">
        <f>IF(Data!P21="","",Data!P21)</f>
        <v/>
      </c>
      <c r="Q24" s="5">
        <f>IF(Data!Q21="","",Data!Q21)</f>
        <v>12.3</v>
      </c>
      <c r="R24" s="39" t="str">
        <f>IF(Data!R21="","",Data!R21)</f>
        <v/>
      </c>
      <c r="S24" s="5" t="str">
        <f>IF(Data!S21="","",Data!S21)</f>
        <v/>
      </c>
    </row>
    <row r="25" spans="1:19" ht="18" customHeight="1">
      <c r="A25" s="5" t="str">
        <f>Data!A22</f>
        <v>93RR05</v>
      </c>
      <c r="B25" s="5" t="str">
        <f>Data!B22</f>
        <v>SFRC</v>
      </c>
      <c r="C25" s="5">
        <f>Data!C22</f>
        <v>986.04</v>
      </c>
      <c r="D25" s="5" t="str">
        <f>Data!D22</f>
        <v>Lateral Canal (L-30)</v>
      </c>
      <c r="E25" s="5">
        <f>Data!E22</f>
        <v>4</v>
      </c>
      <c r="F25" s="36" t="str">
        <f>Data!F22</f>
        <v>Boynton Beach</v>
      </c>
      <c r="G25" s="37">
        <f>Data!G22</f>
        <v>26.48368099</v>
      </c>
      <c r="H25" s="42">
        <f>Data!H22</f>
        <v>-80.085310440000001</v>
      </c>
      <c r="I25" s="5">
        <f>Data!I22</f>
        <v>1</v>
      </c>
      <c r="J25" s="5">
        <f>Data!J22</f>
        <v>120</v>
      </c>
      <c r="K25" s="5">
        <f>IF(Data!K22="","",Data!K22)</f>
        <v>5</v>
      </c>
      <c r="L25" s="5">
        <f>IF(Data!L22="","",Data!L22)</f>
        <v>24</v>
      </c>
      <c r="M25" s="39" t="str">
        <f>IF(Data!M22="","",Data!M22)</f>
        <v>PCG|PCG</v>
      </c>
      <c r="N25" s="39" t="str">
        <f>IF(Data!N22="","",Data!N22)</f>
        <v>BD|BD</v>
      </c>
      <c r="O25" s="39" t="str">
        <f>IF(Data!O22="","",Data!O22)</f>
        <v>Conc|Conc</v>
      </c>
      <c r="P25" s="5" t="str">
        <f>IF(Data!P22="","",Data!P22)</f>
        <v/>
      </c>
      <c r="Q25" s="5">
        <f>IF(Data!Q22="","",Data!Q22)</f>
        <v>12</v>
      </c>
      <c r="R25" s="39" t="str">
        <f>IF(Data!R22="","",Data!R22)</f>
        <v/>
      </c>
      <c r="S25" s="5" t="str">
        <f>IF(Data!S22="","",Data!S22)</f>
        <v/>
      </c>
    </row>
    <row r="26" spans="1:19" ht="18" customHeight="1">
      <c r="A26" s="5" t="str">
        <f>Data!A23</f>
        <v>93RL05</v>
      </c>
      <c r="B26" s="5" t="str">
        <f>Data!B23</f>
        <v>SFRC</v>
      </c>
      <c r="C26" s="5">
        <f>Data!C23</f>
        <v>986.04</v>
      </c>
      <c r="D26" s="5" t="str">
        <f>Data!D23</f>
        <v>Lateral Canal (L-30)</v>
      </c>
      <c r="E26" s="5">
        <f>Data!E23</f>
        <v>4</v>
      </c>
      <c r="F26" s="36" t="str">
        <f>Data!F23</f>
        <v>Boynton Beach</v>
      </c>
      <c r="G26" s="37">
        <f>Data!G23</f>
        <v>26.48366802</v>
      </c>
      <c r="H26" s="42">
        <f>Data!H23</f>
        <v>-80.085231809999996</v>
      </c>
      <c r="I26" s="5">
        <f>Data!I23</f>
        <v>1</v>
      </c>
      <c r="J26" s="5">
        <f>Data!J23</f>
        <v>120</v>
      </c>
      <c r="K26" s="5">
        <f>IF(Data!K23="","",Data!K23)</f>
        <v>5</v>
      </c>
      <c r="L26" s="5">
        <f>IF(Data!L23="","",Data!L23)</f>
        <v>24</v>
      </c>
      <c r="M26" s="39" t="str">
        <f>IF(Data!M23="","",Data!M23)</f>
        <v>PCG|PCG</v>
      </c>
      <c r="N26" s="39" t="str">
        <f>IF(Data!N23="","",Data!N23)</f>
        <v>BD|BD</v>
      </c>
      <c r="O26" s="39" t="str">
        <f>IF(Data!O23="","",Data!O23)</f>
        <v>Conc|Conc</v>
      </c>
      <c r="P26" s="5" t="str">
        <f>IF(Data!P23="","",Data!P23)</f>
        <v/>
      </c>
      <c r="Q26" s="5">
        <f>IF(Data!Q23="","",Data!Q23)</f>
        <v>12</v>
      </c>
      <c r="R26" s="39" t="str">
        <f>IF(Data!R23="","",Data!R23)</f>
        <v/>
      </c>
      <c r="S26" s="5" t="str">
        <f>IF(Data!S23="","",Data!S23)</f>
        <v/>
      </c>
    </row>
    <row r="27" spans="1:19" ht="18" customHeight="1">
      <c r="A27" s="5" t="str">
        <f>Data!A24</f>
        <v>93RR06</v>
      </c>
      <c r="B27" s="5" t="str">
        <f>Data!B24</f>
        <v>SFRC</v>
      </c>
      <c r="C27" s="5">
        <f>Data!C24</f>
        <v>987.1</v>
      </c>
      <c r="D27" s="5" t="str">
        <f>Data!D24</f>
        <v>Ida Outlet</v>
      </c>
      <c r="E27" s="5">
        <f>Data!E24</f>
        <v>4</v>
      </c>
      <c r="F27" s="36" t="str">
        <f>Data!F24</f>
        <v>Delray Beach</v>
      </c>
      <c r="G27" s="37">
        <f>Data!G24</f>
        <v>26.469039160000001</v>
      </c>
      <c r="H27" s="42">
        <f>Data!H24</f>
        <v>-80.090636529999998</v>
      </c>
      <c r="I27" s="5">
        <f>Data!I24</f>
        <v>1</v>
      </c>
      <c r="J27" s="5">
        <f>Data!J24</f>
        <v>125</v>
      </c>
      <c r="K27" s="5">
        <f>IF(Data!K24="","",Data!K24)</f>
        <v>3</v>
      </c>
      <c r="L27" s="5">
        <f>IF(Data!L24="","",Data!L24)</f>
        <v>47</v>
      </c>
      <c r="M27" s="39" t="str">
        <f>IF(Data!M24="","",Data!M24)</f>
        <v>BS</v>
      </c>
      <c r="N27" s="39" t="str">
        <f>IF(Data!N24="","",Data!N24)</f>
        <v>BD|BD|BD</v>
      </c>
      <c r="O27" s="39" t="str">
        <f>IF(Data!O24="","",Data!O24)</f>
        <v>Conc | Conc|Conc</v>
      </c>
      <c r="P27" s="5" t="str">
        <f>IF(Data!P24="","",Data!P24)</f>
        <v/>
      </c>
      <c r="Q27" s="5">
        <f>IF(Data!Q24="","",Data!Q24)</f>
        <v>12.5</v>
      </c>
      <c r="R27" s="39" t="str">
        <f>IF(Data!R24="","",Data!R24)</f>
        <v/>
      </c>
      <c r="S27" s="5" t="str">
        <f>IF(Data!S24="","",Data!S24)</f>
        <v/>
      </c>
    </row>
    <row r="28" spans="1:19" ht="18" customHeight="1">
      <c r="A28" s="5" t="str">
        <f>Data!A25</f>
        <v>93RL06</v>
      </c>
      <c r="B28" s="5" t="str">
        <f>Data!B25</f>
        <v>SFRC</v>
      </c>
      <c r="C28" s="5">
        <f>Data!C25</f>
        <v>987.1</v>
      </c>
      <c r="D28" s="5" t="str">
        <f>Data!D25</f>
        <v>Ida Outlet</v>
      </c>
      <c r="E28" s="5">
        <f>Data!E25</f>
        <v>4</v>
      </c>
      <c r="F28" s="36" t="str">
        <f>Data!F25</f>
        <v>Delray Beach</v>
      </c>
      <c r="G28" s="37">
        <f>Data!G25</f>
        <v>26.469031560000001</v>
      </c>
      <c r="H28" s="42">
        <f>Data!H25</f>
        <v>-80.090535880000004</v>
      </c>
      <c r="I28" s="5">
        <f>Data!I25</f>
        <v>1</v>
      </c>
      <c r="J28" s="5">
        <f>Data!J25</f>
        <v>125</v>
      </c>
      <c r="K28" s="5">
        <f>IF(Data!K25="","",Data!K25)</f>
        <v>3</v>
      </c>
      <c r="L28" s="5">
        <f>IF(Data!L25="","",Data!L25)</f>
        <v>47</v>
      </c>
      <c r="M28" s="39" t="str">
        <f>IF(Data!M25="","",Data!M25)</f>
        <v>BS</v>
      </c>
      <c r="N28" s="39" t="str">
        <f>IF(Data!N25="","",Data!N25)</f>
        <v>BD|BD|BD</v>
      </c>
      <c r="O28" s="39" t="str">
        <f>IF(Data!O25="","",Data!O25)</f>
        <v>Conc | Conc|Conc</v>
      </c>
      <c r="P28" s="5" t="str">
        <f>IF(Data!P25="","",Data!P25)</f>
        <v/>
      </c>
      <c r="Q28" s="5">
        <f>IF(Data!Q25="","",Data!Q25)</f>
        <v>12.5</v>
      </c>
      <c r="R28" s="39" t="str">
        <f>IF(Data!R25="","",Data!R25)</f>
        <v/>
      </c>
      <c r="S28" s="5" t="str">
        <f>IF(Data!S25="","",Data!S25)</f>
        <v/>
      </c>
    </row>
    <row r="29" spans="1:19" ht="18" customHeight="1">
      <c r="A29" s="5" t="str">
        <f>Data!A26</f>
        <v>93RR07</v>
      </c>
      <c r="B29" s="5" t="str">
        <f>Data!B26</f>
        <v>SFRC</v>
      </c>
      <c r="C29" s="5">
        <f>Data!C26</f>
        <v>990.17</v>
      </c>
      <c r="D29" s="5" t="str">
        <f>Data!D26</f>
        <v>Canal #15</v>
      </c>
      <c r="E29" s="5">
        <f>Data!E26</f>
        <v>4</v>
      </c>
      <c r="F29" s="36" t="str">
        <f>Data!F26</f>
        <v>Delray Beach</v>
      </c>
      <c r="G29" s="37">
        <f>Data!G26</f>
        <v>26.424549970000001</v>
      </c>
      <c r="H29" s="42">
        <f>Data!H26</f>
        <v>-80.090809149999998</v>
      </c>
      <c r="I29" s="5">
        <f>Data!I26</f>
        <v>1</v>
      </c>
      <c r="J29" s="5">
        <f>Data!J26</f>
        <v>175</v>
      </c>
      <c r="K29" s="5">
        <f>IF(Data!K26="","",Data!K26)</f>
        <v>7</v>
      </c>
      <c r="L29" s="5">
        <f>IF(Data!L26="","",Data!L26)</f>
        <v>25</v>
      </c>
      <c r="M29" s="39" t="str">
        <f>IF(Data!M26="","",Data!M26)</f>
        <v>PCG</v>
      </c>
      <c r="N29" s="39" t="str">
        <f>IF(Data!N26="","",Data!N26)</f>
        <v>BD|BD</v>
      </c>
      <c r="O29" s="39" t="str">
        <f>IF(Data!O26="","",Data!O26)</f>
        <v>Conc</v>
      </c>
      <c r="P29" s="5" t="str">
        <f>IF(Data!P26="","",Data!P26)</f>
        <v/>
      </c>
      <c r="Q29" s="5">
        <f>IF(Data!Q26="","",Data!Q26)</f>
        <v>10.5</v>
      </c>
      <c r="R29" s="39" t="str">
        <f>IF(Data!R26="","",Data!R26)</f>
        <v/>
      </c>
      <c r="S29" s="5" t="str">
        <f>IF(Data!S26="","",Data!S26)</f>
        <v/>
      </c>
    </row>
    <row r="30" spans="1:19" ht="18" customHeight="1">
      <c r="A30" s="5" t="str">
        <f>Data!A27</f>
        <v>93RL07</v>
      </c>
      <c r="B30" s="5" t="str">
        <f>Data!B27</f>
        <v>SFRC</v>
      </c>
      <c r="C30" s="5">
        <f>Data!C27</f>
        <v>990.17</v>
      </c>
      <c r="D30" s="5" t="str">
        <f>Data!D27</f>
        <v>Canal #15</v>
      </c>
      <c r="E30" s="5">
        <f>Data!E27</f>
        <v>4</v>
      </c>
      <c r="F30" s="36" t="str">
        <f>Data!F27</f>
        <v>Delray Beach</v>
      </c>
      <c r="G30" s="37">
        <f>Data!G27</f>
        <v>26.42454837</v>
      </c>
      <c r="H30" s="42">
        <f>Data!H27</f>
        <v>-80.090725649999996</v>
      </c>
      <c r="I30" s="5">
        <f>Data!I27</f>
        <v>1</v>
      </c>
      <c r="J30" s="5">
        <f>Data!J27</f>
        <v>175</v>
      </c>
      <c r="K30" s="5">
        <f>IF(Data!K27="","",Data!K27)</f>
        <v>7</v>
      </c>
      <c r="L30" s="5">
        <f>IF(Data!L27="","",Data!L27)</f>
        <v>25</v>
      </c>
      <c r="M30" s="39" t="str">
        <f>IF(Data!M27="","",Data!M27)</f>
        <v>PCG</v>
      </c>
      <c r="N30" s="39" t="str">
        <f>IF(Data!N27="","",Data!N27)</f>
        <v>BD|BD</v>
      </c>
      <c r="O30" s="39" t="str">
        <f>IF(Data!O27="","",Data!O27)</f>
        <v>Conc</v>
      </c>
      <c r="P30" s="5" t="str">
        <f>IF(Data!P27="","",Data!P27)</f>
        <v/>
      </c>
      <c r="Q30" s="5">
        <f>IF(Data!Q27="","",Data!Q27)</f>
        <v>10.5</v>
      </c>
      <c r="R30" s="39" t="str">
        <f>IF(Data!R27="","",Data!R27)</f>
        <v/>
      </c>
      <c r="S30" s="5" t="str">
        <f>IF(Data!S27="","",Data!S27)</f>
        <v/>
      </c>
    </row>
    <row r="31" spans="1:19" ht="18" customHeight="1">
      <c r="A31" s="5" t="str">
        <f>Data!A28</f>
        <v>93RR08</v>
      </c>
      <c r="B31" s="5" t="str">
        <f>Data!B28</f>
        <v>SFRC</v>
      </c>
      <c r="C31" s="5">
        <f>Data!C28</f>
        <v>992.5</v>
      </c>
      <c r="D31" s="5" t="str">
        <f>Data!D28</f>
        <v>Equalizer Canal</v>
      </c>
      <c r="E31" s="5">
        <f>Data!E28</f>
        <v>4</v>
      </c>
      <c r="F31" s="36" t="str">
        <f>Data!F28</f>
        <v>Boca Raton</v>
      </c>
      <c r="G31" s="37">
        <f>Data!G28</f>
        <v>26.39314311</v>
      </c>
      <c r="H31" s="42">
        <f>Data!H28</f>
        <v>-80.098540249999999</v>
      </c>
      <c r="I31" s="5">
        <f>Data!I28</f>
        <v>1</v>
      </c>
      <c r="J31" s="5">
        <f>Data!J28</f>
        <v>112.1</v>
      </c>
      <c r="K31" s="5">
        <f>IF(Data!K28="","",Data!K28)</f>
        <v>5</v>
      </c>
      <c r="L31" s="5" t="str">
        <f>IF(Data!L28="","",Data!L28)</f>
        <v/>
      </c>
      <c r="M31" s="39" t="str">
        <f>IF(Data!M28="","",Data!M28)</f>
        <v>PCG</v>
      </c>
      <c r="N31" s="39" t="str">
        <f>IF(Data!N28="","",Data!N28)</f>
        <v>BD</v>
      </c>
      <c r="O31" s="39" t="str">
        <f>IF(Data!O28="","",Data!O28)</f>
        <v>Conc</v>
      </c>
      <c r="P31" s="5" t="str">
        <f>IF(Data!P28="","",Data!P28)</f>
        <v/>
      </c>
      <c r="Q31" s="5">
        <f>IF(Data!Q28="","",Data!Q28)</f>
        <v>14.5</v>
      </c>
      <c r="R31" s="39" t="str">
        <f>IF(Data!R28="","",Data!R28)</f>
        <v/>
      </c>
      <c r="S31" s="5" t="str">
        <f>IF(Data!S28="","",Data!S28)</f>
        <v/>
      </c>
    </row>
    <row r="32" spans="1:19" ht="18" customHeight="1">
      <c r="A32" s="5" t="str">
        <f>Data!A29</f>
        <v>93RL08</v>
      </c>
      <c r="B32" s="5" t="str">
        <f>Data!B29</f>
        <v>SFRC</v>
      </c>
      <c r="C32" s="5">
        <f>Data!C29</f>
        <v>992.5</v>
      </c>
      <c r="D32" s="5" t="str">
        <f>Data!D29</f>
        <v>Equalizer Canal</v>
      </c>
      <c r="E32" s="5">
        <f>Data!E29</f>
        <v>4</v>
      </c>
      <c r="F32" s="36" t="str">
        <f>Data!F29</f>
        <v>Boca Raton</v>
      </c>
      <c r="G32" s="37">
        <f>Data!G29</f>
        <v>26.393108229999999</v>
      </c>
      <c r="H32" s="42">
        <f>Data!H29</f>
        <v>-80.098492649999997</v>
      </c>
      <c r="I32" s="5">
        <f>Data!I29</f>
        <v>1</v>
      </c>
      <c r="J32" s="5">
        <f>Data!J29</f>
        <v>112.1</v>
      </c>
      <c r="K32" s="5">
        <f>IF(Data!K29="","",Data!K29)</f>
        <v>5</v>
      </c>
      <c r="L32" s="5" t="str">
        <f>IF(Data!L29="","",Data!L29)</f>
        <v/>
      </c>
      <c r="M32" s="39" t="str">
        <f>IF(Data!M29="","",Data!M29)</f>
        <v>PCG</v>
      </c>
      <c r="N32" s="39" t="str">
        <f>IF(Data!N29="","",Data!N29)</f>
        <v>BD</v>
      </c>
      <c r="O32" s="39" t="str">
        <f>IF(Data!O29="","",Data!O29)</f>
        <v>Conc</v>
      </c>
      <c r="P32" s="5" t="str">
        <f>IF(Data!P29="","",Data!P29)</f>
        <v/>
      </c>
      <c r="Q32" s="5">
        <f>IF(Data!Q29="","",Data!Q29)</f>
        <v>14.5</v>
      </c>
      <c r="R32" s="39" t="str">
        <f>IF(Data!R29="","",Data!R29)</f>
        <v/>
      </c>
      <c r="S32" s="5" t="str">
        <f>IF(Data!S29="","",Data!S29)</f>
        <v/>
      </c>
    </row>
    <row r="33" spans="1:19" ht="18" customHeight="1">
      <c r="A33" s="5" t="str">
        <f>Data!A30</f>
        <v>86RN09</v>
      </c>
      <c r="B33" s="5" t="str">
        <f>Data!B30</f>
        <v>SFRC</v>
      </c>
      <c r="C33" s="5">
        <f>Data!C30</f>
        <v>997.54</v>
      </c>
      <c r="D33" s="5" t="str">
        <f>Data!D30</f>
        <v>Hillsboro Canal</v>
      </c>
      <c r="E33" s="5">
        <f>Data!E30</f>
        <v>4</v>
      </c>
      <c r="F33" s="36" t="str">
        <f>Data!F30</f>
        <v>Deerfield Beach</v>
      </c>
      <c r="G33" s="37">
        <f>Data!G30</f>
        <v>26.327852610000001</v>
      </c>
      <c r="H33" s="42">
        <f>Data!H30</f>
        <v>-80.120146419999998</v>
      </c>
      <c r="I33" s="5">
        <f>Data!I30</f>
        <v>2</v>
      </c>
      <c r="J33" s="5">
        <f>Data!J30</f>
        <v>192</v>
      </c>
      <c r="K33" s="5">
        <f>IF(Data!K30="","",Data!K30)</f>
        <v>6</v>
      </c>
      <c r="L33" s="5">
        <f>IF(Data!L30="","",Data!L30)</f>
        <v>32</v>
      </c>
      <c r="M33" s="39" t="str">
        <f>IF(Data!M30="","",Data!M30)</f>
        <v>PCG</v>
      </c>
      <c r="N33" s="39" t="str">
        <f>IF(Data!N30="","",Data!N30)</f>
        <v>BD</v>
      </c>
      <c r="O33" s="39" t="str">
        <f>IF(Data!O30="","",Data!O30)</f>
        <v>Conc</v>
      </c>
      <c r="P33" s="5" t="str">
        <f>IF(Data!P30="","",Data!P30)</f>
        <v/>
      </c>
      <c r="Q33" s="5">
        <f>IF(Data!Q30="","",Data!Q30)</f>
        <v>18.600000000000001</v>
      </c>
      <c r="R33" s="39" t="str">
        <f>IF(Data!R30="","",Data!R30)</f>
        <v/>
      </c>
      <c r="S33" s="5" t="str">
        <f>IF(Data!S30="","",Data!S30)</f>
        <v/>
      </c>
    </row>
    <row r="34" spans="1:19" ht="18" customHeight="1">
      <c r="A34" s="5" t="str">
        <f>Data!A31</f>
        <v>86RN10</v>
      </c>
      <c r="B34" s="5" t="str">
        <f>Data!B31</f>
        <v>SFRC</v>
      </c>
      <c r="C34" s="5">
        <f>Data!C31</f>
        <v>1004.36</v>
      </c>
      <c r="D34" s="5" t="str">
        <f>Data!D31</f>
        <v>Pompano Canal</v>
      </c>
      <c r="E34" s="5">
        <f>Data!E31</f>
        <v>4</v>
      </c>
      <c r="F34" s="36" t="str">
        <f>Data!F31</f>
        <v>Pompano Beach</v>
      </c>
      <c r="G34" s="37">
        <f>Data!G31</f>
        <v>26.2311652</v>
      </c>
      <c r="H34" s="42">
        <f>Data!H31</f>
        <v>-80.143777319999998</v>
      </c>
      <c r="I34" s="5">
        <f>Data!I31</f>
        <v>2</v>
      </c>
      <c r="J34" s="5">
        <f>Data!J31</f>
        <v>92</v>
      </c>
      <c r="K34" s="5">
        <f>IF(Data!K31="","",Data!K31)</f>
        <v>4</v>
      </c>
      <c r="L34" s="5" t="str">
        <f>IF(Data!L31="","",Data!L31)</f>
        <v/>
      </c>
      <c r="M34" s="39" t="str">
        <f>IF(Data!M31="","",Data!M31)</f>
        <v>PCG|Steel|PCG</v>
      </c>
      <c r="N34" s="39" t="str">
        <f>IF(Data!N31="","",Data!N31)</f>
        <v>BD</v>
      </c>
      <c r="O34" s="39" t="str">
        <f>IF(Data!O31="","",Data!O31)</f>
        <v>Conc</v>
      </c>
      <c r="P34" s="5" t="str">
        <f>IF(Data!P31="","",Data!P31)</f>
        <v/>
      </c>
      <c r="Q34" s="5">
        <f>IF(Data!Q31="","",Data!Q31)</f>
        <v>4.8</v>
      </c>
      <c r="R34" s="39" t="str">
        <f>IF(Data!R31="","",Data!R31)</f>
        <v/>
      </c>
      <c r="S34" s="5" t="str">
        <f>IF(Data!S31="","",Data!S31)</f>
        <v/>
      </c>
    </row>
    <row r="35" spans="1:19" ht="18" customHeight="1">
      <c r="A35" s="5" t="str">
        <f>Data!A32</f>
        <v>86RN11</v>
      </c>
      <c r="B35" s="5" t="str">
        <f>Data!B32</f>
        <v>SFRC</v>
      </c>
      <c r="C35" s="5">
        <f>Data!C32</f>
        <v>1005.71</v>
      </c>
      <c r="D35" s="5" t="str">
        <f>Data!D32</f>
        <v>Cypress Canal</v>
      </c>
      <c r="E35" s="5">
        <f>Data!E32</f>
        <v>4</v>
      </c>
      <c r="F35" s="36" t="str">
        <f>Data!F32</f>
        <v>Pompano Beach</v>
      </c>
      <c r="G35" s="37">
        <f>Data!G32</f>
        <v>26.21193358</v>
      </c>
      <c r="H35" s="42">
        <f>Data!H32</f>
        <v>-80.147982339999999</v>
      </c>
      <c r="I35" s="5">
        <f>Data!I32</f>
        <v>2</v>
      </c>
      <c r="J35" s="5">
        <f>Data!J32</f>
        <v>177.75</v>
      </c>
      <c r="K35" s="5">
        <f>IF(Data!K32="","",Data!K32)</f>
        <v>9</v>
      </c>
      <c r="L35" s="5" t="str">
        <f>IF(Data!L32="","",Data!L32)</f>
        <v/>
      </c>
      <c r="M35" s="39" t="str">
        <f>IF(Data!M32="","",Data!M32)</f>
        <v>PCG</v>
      </c>
      <c r="N35" s="39" t="str">
        <f>IF(Data!N32="","",Data!N32)</f>
        <v>BD</v>
      </c>
      <c r="O35" s="39" t="str">
        <f>IF(Data!O32="","",Data!O32)</f>
        <v>Conc</v>
      </c>
      <c r="P35" s="5" t="str">
        <f>IF(Data!P32="","",Data!P32)</f>
        <v/>
      </c>
      <c r="Q35" s="5">
        <f>IF(Data!Q32="","",Data!Q32)</f>
        <v>4.0999999999999996</v>
      </c>
      <c r="R35" s="39" t="str">
        <f>IF(Data!R32="","",Data!R32)</f>
        <v/>
      </c>
      <c r="S35" s="5" t="str">
        <f>IF(Data!S32="","",Data!S32)</f>
        <v/>
      </c>
    </row>
    <row r="36" spans="1:19" ht="18" customHeight="1">
      <c r="A36" s="5" t="str">
        <f>Data!A33</f>
        <v>86RR12</v>
      </c>
      <c r="B36" s="5" t="str">
        <f>Data!B33</f>
        <v>SFRC</v>
      </c>
      <c r="C36" s="5">
        <f>Data!C33</f>
        <v>1008.99</v>
      </c>
      <c r="D36" s="5" t="str">
        <f>Data!D33</f>
        <v>South Fork New River</v>
      </c>
      <c r="E36" s="5">
        <f>Data!E33</f>
        <v>4</v>
      </c>
      <c r="F36" s="36" t="str">
        <f>Data!F33</f>
        <v>Fort Lauderdale</v>
      </c>
      <c r="G36" s="37">
        <f>Data!G33</f>
        <v>26.166309590000001</v>
      </c>
      <c r="H36" s="42">
        <f>Data!H33</f>
        <v>-80.161788920000006</v>
      </c>
      <c r="I36" s="5">
        <f>Data!I33</f>
        <v>1</v>
      </c>
      <c r="J36" s="5">
        <f>Data!J33</f>
        <v>150</v>
      </c>
      <c r="K36" s="5" t="str">
        <f>IF(Data!K33="","",Data!K33)</f>
        <v>5|5</v>
      </c>
      <c r="L36" s="5">
        <f>IF(Data!L33="","",Data!L33)</f>
        <v>30</v>
      </c>
      <c r="M36" s="39" t="str">
        <f>IF(Data!M33="","",Data!M33)</f>
        <v>BS</v>
      </c>
      <c r="N36" s="39" t="str">
        <f>IF(Data!N33="","",Data!N33)</f>
        <v>BD</v>
      </c>
      <c r="O36" s="39" t="str">
        <f>IF(Data!O33="","",Data!O33)</f>
        <v>Conc</v>
      </c>
      <c r="P36" s="5" t="str">
        <f>IF(Data!P33="","",Data!P33)</f>
        <v/>
      </c>
      <c r="Q36" s="5">
        <f>IF(Data!Q33="","",Data!Q33)</f>
        <v>9.1999999999999993</v>
      </c>
      <c r="R36" s="39" t="str">
        <f>IF(Data!R33="","",Data!R33)</f>
        <v/>
      </c>
      <c r="S36" s="5" t="str">
        <f>IF(Data!S33="","",Data!S33)</f>
        <v/>
      </c>
    </row>
    <row r="37" spans="1:19" ht="18" customHeight="1">
      <c r="A37" s="5" t="str">
        <f>Data!A34</f>
        <v>86RL12</v>
      </c>
      <c r="B37" s="5" t="str">
        <f>Data!B34</f>
        <v>SFRC</v>
      </c>
      <c r="C37" s="5">
        <f>Data!C34</f>
        <v>1008.99</v>
      </c>
      <c r="D37" s="5" t="str">
        <f>Data!D34</f>
        <v>South Fork New River</v>
      </c>
      <c r="E37" s="5">
        <f>Data!E34</f>
        <v>4</v>
      </c>
      <c r="F37" s="36" t="str">
        <f>Data!F34</f>
        <v>Fort Lauderdale</v>
      </c>
      <c r="G37" s="37">
        <f>Data!G34</f>
        <v>26.166294329999999</v>
      </c>
      <c r="H37" s="42">
        <f>Data!H34</f>
        <v>-80.161737799999997</v>
      </c>
      <c r="I37" s="5">
        <f>Data!I34</f>
        <v>1</v>
      </c>
      <c r="J37" s="5">
        <f>Data!J34</f>
        <v>150</v>
      </c>
      <c r="K37" s="5" t="str">
        <f>IF(Data!K34="","",Data!K34)</f>
        <v>5|5</v>
      </c>
      <c r="L37" s="5">
        <f>IF(Data!L34="","",Data!L34)</f>
        <v>30</v>
      </c>
      <c r="M37" s="39" t="str">
        <f>IF(Data!M34="","",Data!M34)</f>
        <v>BS</v>
      </c>
      <c r="N37" s="39" t="str">
        <f>IF(Data!N34="","",Data!N34)</f>
        <v>BD</v>
      </c>
      <c r="O37" s="39" t="str">
        <f>IF(Data!O34="","",Data!O34)</f>
        <v>Conc</v>
      </c>
      <c r="P37" s="5" t="str">
        <f>IF(Data!P34="","",Data!P34)</f>
        <v/>
      </c>
      <c r="Q37" s="5">
        <f>IF(Data!Q34="","",Data!Q34)</f>
        <v>9.1999999999999993</v>
      </c>
      <c r="R37" s="39" t="str">
        <f>IF(Data!R34="","",Data!R34)</f>
        <v/>
      </c>
      <c r="S37" s="5" t="str">
        <f>IF(Data!S34="","",Data!S34)</f>
        <v/>
      </c>
    </row>
    <row r="38" spans="1:19" ht="18" customHeight="1">
      <c r="A38" s="5" t="str">
        <f>Data!A35</f>
        <v>86RR13</v>
      </c>
      <c r="B38" s="5" t="str">
        <f>Data!B35</f>
        <v>SFRC</v>
      </c>
      <c r="C38" s="5">
        <f>Data!C35</f>
        <v>1011.9</v>
      </c>
      <c r="D38" s="5" t="str">
        <f>Data!D35</f>
        <v>North New River</v>
      </c>
      <c r="E38" s="5">
        <f>Data!E35</f>
        <v>4</v>
      </c>
      <c r="F38" s="36" t="str">
        <f>Data!F35</f>
        <v>Fort Lauderdale</v>
      </c>
      <c r="G38" s="37">
        <f>Data!G35</f>
        <v>26.125043399999999</v>
      </c>
      <c r="H38" s="42">
        <f>Data!H35</f>
        <v>-80.169928670000004</v>
      </c>
      <c r="I38" s="5">
        <f>Data!I35</f>
        <v>1</v>
      </c>
      <c r="J38" s="5">
        <f>Data!J35</f>
        <v>125</v>
      </c>
      <c r="K38" s="5">
        <f>IF(Data!K35="","",Data!K35)</f>
        <v>5</v>
      </c>
      <c r="L38" s="5">
        <f>IF(Data!L35="","",Data!L35)</f>
        <v>24</v>
      </c>
      <c r="M38" s="39" t="str">
        <f>IF(Data!M35="","",Data!M35)</f>
        <v>PCG</v>
      </c>
      <c r="N38" s="39" t="str">
        <f>IF(Data!N35="","",Data!N35)</f>
        <v>BD</v>
      </c>
      <c r="O38" s="39" t="str">
        <f>IF(Data!O35="","",Data!O35)</f>
        <v>Conc</v>
      </c>
      <c r="P38" s="5" t="str">
        <f>IF(Data!P35="","",Data!P35)</f>
        <v/>
      </c>
      <c r="Q38" s="5">
        <f>IF(Data!Q35="","",Data!Q35)</f>
        <v>11.5</v>
      </c>
      <c r="R38" s="39" t="str">
        <f>IF(Data!R35="","",Data!R35)</f>
        <v/>
      </c>
      <c r="S38" s="5" t="str">
        <f>IF(Data!S35="","",Data!S35)</f>
        <v/>
      </c>
    </row>
    <row r="39" spans="1:19" ht="18" customHeight="1">
      <c r="A39" s="5" t="str">
        <f>Data!A36</f>
        <v>86RL13</v>
      </c>
      <c r="B39" s="5" t="str">
        <f>Data!B36</f>
        <v>SFRC</v>
      </c>
      <c r="C39" s="5">
        <f>Data!C36</f>
        <v>1011.9</v>
      </c>
      <c r="D39" s="5" t="str">
        <f>Data!D36</f>
        <v>North New River</v>
      </c>
      <c r="E39" s="5">
        <f>Data!E36</f>
        <v>4</v>
      </c>
      <c r="F39" s="36" t="str">
        <f>Data!F36</f>
        <v>Fort Lauderdale</v>
      </c>
      <c r="G39" s="37">
        <f>Data!G36</f>
        <v>26.125042239999999</v>
      </c>
      <c r="H39" s="42">
        <f>Data!H36</f>
        <v>-80.169884339999996</v>
      </c>
      <c r="I39" s="5">
        <f>Data!I36</f>
        <v>1</v>
      </c>
      <c r="J39" s="5">
        <f>Data!J36</f>
        <v>125</v>
      </c>
      <c r="K39" s="5">
        <f>IF(Data!K36="","",Data!K36)</f>
        <v>5</v>
      </c>
      <c r="L39" s="5">
        <f>IF(Data!L36="","",Data!L36)</f>
        <v>24</v>
      </c>
      <c r="M39" s="39" t="str">
        <f>IF(Data!M36="","",Data!M36)</f>
        <v>PCG</v>
      </c>
      <c r="N39" s="39" t="str">
        <f>IF(Data!N36="","",Data!N36)</f>
        <v>BD</v>
      </c>
      <c r="O39" s="39" t="str">
        <f>IF(Data!O36="","",Data!O36)</f>
        <v>Conc</v>
      </c>
      <c r="P39" s="5" t="str">
        <f>IF(Data!P36="","",Data!P36)</f>
        <v/>
      </c>
      <c r="Q39" s="5">
        <f>IF(Data!Q36="","",Data!Q36)</f>
        <v>11.5</v>
      </c>
      <c r="R39" s="39" t="str">
        <f>IF(Data!R36="","",Data!R36)</f>
        <v/>
      </c>
      <c r="S39" s="5" t="str">
        <f>IF(Data!S36="","",Data!S36)</f>
        <v/>
      </c>
    </row>
    <row r="40" spans="1:19" ht="18" customHeight="1">
      <c r="A40" s="5" t="str">
        <f>Data!A37</f>
        <v>86RR14</v>
      </c>
      <c r="B40" s="5" t="str">
        <f>Data!B37</f>
        <v>SFRC</v>
      </c>
      <c r="C40" s="5">
        <f>Data!C37</f>
        <v>1013.89</v>
      </c>
      <c r="D40" s="5" t="str">
        <f>Data!D37</f>
        <v>South New River</v>
      </c>
      <c r="E40" s="5">
        <f>Data!E37</f>
        <v>4</v>
      </c>
      <c r="F40" s="36" t="str">
        <f>Data!F37</f>
        <v>Fort Lauderdale</v>
      </c>
      <c r="G40" s="37">
        <f>Data!G37</f>
        <v>26.096413420000001</v>
      </c>
      <c r="H40" s="42">
        <f>Data!H37</f>
        <v>-80.169478870000006</v>
      </c>
      <c r="I40" s="5">
        <f>Data!I37</f>
        <v>1</v>
      </c>
      <c r="J40" s="5">
        <f>Data!J37</f>
        <v>272.25</v>
      </c>
      <c r="K40" s="5">
        <f>IF(Data!K37="","",Data!K37)</f>
        <v>5</v>
      </c>
      <c r="L40" s="5" t="str">
        <f>IF(Data!L37="","",Data!L37)</f>
        <v/>
      </c>
      <c r="M40" s="39" t="str">
        <f>IF(Data!M37="","",Data!M37)</f>
        <v>PCG |Bascule|PCG</v>
      </c>
      <c r="N40" s="39" t="str">
        <f>IF(Data!N37="","",Data!N37)</f>
        <v>BD|OD|BD</v>
      </c>
      <c r="O40" s="39" t="str">
        <f>IF(Data!O37="","",Data!O37)</f>
        <v>Conc | Conc |Conc</v>
      </c>
      <c r="P40" s="5" t="str">
        <f>IF(Data!P37="","",Data!P37)</f>
        <v/>
      </c>
      <c r="Q40" s="5">
        <f>IF(Data!Q37="","",Data!Q37)</f>
        <v>5.3</v>
      </c>
      <c r="R40" s="39" t="str">
        <f>IF(Data!R37="","",Data!R37)</f>
        <v/>
      </c>
      <c r="S40" s="5" t="str">
        <f>IF(Data!S37="","",Data!S37)</f>
        <v/>
      </c>
    </row>
    <row r="41" spans="1:19" ht="18" customHeight="1">
      <c r="A41" s="5" t="str">
        <f>Data!A38</f>
        <v>86RL14</v>
      </c>
      <c r="B41" s="5" t="str">
        <f>Data!B38</f>
        <v>SFRC</v>
      </c>
      <c r="C41" s="5">
        <f>Data!C38</f>
        <v>1013.89</v>
      </c>
      <c r="D41" s="5" t="str">
        <f>Data!D38</f>
        <v>South New River</v>
      </c>
      <c r="E41" s="5">
        <f>Data!E38</f>
        <v>4</v>
      </c>
      <c r="F41" s="36" t="str">
        <f>Data!F38</f>
        <v>Fort Lauderdale</v>
      </c>
      <c r="G41" s="37">
        <f>Data!G38</f>
        <v>26.09641148</v>
      </c>
      <c r="H41" s="42">
        <f>Data!H38</f>
        <v>-80.169323090000006</v>
      </c>
      <c r="I41" s="5">
        <f>Data!I38</f>
        <v>2</v>
      </c>
      <c r="J41" s="5">
        <f>Data!J38</f>
        <v>4011</v>
      </c>
      <c r="K41" s="5">
        <f>IF(Data!K38="","",Data!K38)</f>
        <v>39</v>
      </c>
      <c r="L41" s="5" t="str">
        <f>IF(Data!L38="","",Data!L38)</f>
        <v/>
      </c>
      <c r="M41" s="39" t="str">
        <f>IF(Data!M38="","",Data!M38)</f>
        <v>PCG|Steel|PCG</v>
      </c>
      <c r="N41" s="39" t="str">
        <f>IF(Data!N38="","",Data!N38)</f>
        <v>BD|BD|BD</v>
      </c>
      <c r="O41" s="39" t="str">
        <f>IF(Data!O38="","",Data!O38)</f>
        <v>Conc |Conc|Conc</v>
      </c>
      <c r="P41" s="5" t="str">
        <f>IF(Data!P38="","",Data!P38)</f>
        <v/>
      </c>
      <c r="Q41" s="5" t="str">
        <f>IF(Data!Q38="","",Data!Q38)</f>
        <v/>
      </c>
      <c r="R41" s="39" t="str">
        <f>IF(Data!R38="","",Data!R38)</f>
        <v/>
      </c>
      <c r="S41" s="5" t="str">
        <f>IF(Data!S38="","",Data!S38)</f>
        <v/>
      </c>
    </row>
    <row r="42" spans="1:19" ht="18" customHeight="1">
      <c r="A42" s="5" t="str">
        <f>Data!A39</f>
        <v>86RR15</v>
      </c>
      <c r="B42" s="5" t="str">
        <f>Data!B39</f>
        <v>SFRC</v>
      </c>
      <c r="C42" s="5">
        <f>Data!C39</f>
        <v>1015.88</v>
      </c>
      <c r="D42" s="5" t="str">
        <f>Data!D39</f>
        <v>Dania Canal</v>
      </c>
      <c r="E42" s="5">
        <f>Data!E39</f>
        <v>4</v>
      </c>
      <c r="F42" s="36" t="str">
        <f>Data!F39</f>
        <v>Fort Lauderdale</v>
      </c>
      <c r="G42" s="37">
        <f>Data!G39</f>
        <v>26.068151929999999</v>
      </c>
      <c r="H42" s="42">
        <f>Data!H39</f>
        <v>-80.166244730000003</v>
      </c>
      <c r="I42" s="5">
        <f>Data!I39</f>
        <v>1</v>
      </c>
      <c r="J42" s="5">
        <f>Data!J39</f>
        <v>174.5</v>
      </c>
      <c r="K42" s="5">
        <f>IF(Data!K39="","",Data!K39)</f>
        <v>5</v>
      </c>
      <c r="L42" s="5" t="str">
        <f>IF(Data!L39="","",Data!L39)</f>
        <v/>
      </c>
      <c r="M42" s="39" t="str">
        <f>IF(Data!M39="","",Data!M39)</f>
        <v>PCG|BS|PT</v>
      </c>
      <c r="N42" s="39" t="str">
        <f>IF(Data!N39="","",Data!N39)</f>
        <v>BD |OD</v>
      </c>
      <c r="O42" s="39" t="str">
        <f>IF(Data!O39="","",Data!O39)</f>
        <v>Conc</v>
      </c>
      <c r="P42" s="5" t="str">
        <f>IF(Data!P39="","",Data!P39)</f>
        <v/>
      </c>
      <c r="Q42" s="5">
        <f>IF(Data!Q39="","",Data!Q39)</f>
        <v>15</v>
      </c>
      <c r="R42" s="39" t="str">
        <f>IF(Data!R39="","",Data!R39)</f>
        <v/>
      </c>
      <c r="S42" s="5" t="str">
        <f>IF(Data!S39="","",Data!S39)</f>
        <v/>
      </c>
    </row>
    <row r="43" spans="1:19" ht="18" customHeight="1">
      <c r="A43" s="5" t="str">
        <f>Data!A40</f>
        <v>86RL15</v>
      </c>
      <c r="B43" s="5" t="str">
        <f>Data!B40</f>
        <v>SFRC</v>
      </c>
      <c r="C43" s="5">
        <f>Data!C40</f>
        <v>1015.88</v>
      </c>
      <c r="D43" s="5" t="str">
        <f>Data!D40</f>
        <v>Dania Canal</v>
      </c>
      <c r="E43" s="5">
        <f>Data!E40</f>
        <v>4</v>
      </c>
      <c r="F43" s="36" t="str">
        <f>Data!F40</f>
        <v>Fort Lauderdale</v>
      </c>
      <c r="G43" s="37">
        <f>Data!G40</f>
        <v>26.0681604</v>
      </c>
      <c r="H43" s="42">
        <f>Data!H40</f>
        <v>-80.166155399999994</v>
      </c>
      <c r="I43" s="5">
        <f>Data!I40</f>
        <v>1</v>
      </c>
      <c r="J43" s="5">
        <f>Data!J40</f>
        <v>174.5</v>
      </c>
      <c r="K43" s="5">
        <f>IF(Data!K40="","",Data!K40)</f>
        <v>5</v>
      </c>
      <c r="L43" s="5" t="str">
        <f>IF(Data!L40="","",Data!L40)</f>
        <v/>
      </c>
      <c r="M43" s="39" t="str">
        <f>IF(Data!M40="","",Data!M40)</f>
        <v>PCG|BS|PT</v>
      </c>
      <c r="N43" s="39" t="str">
        <f>IF(Data!N40="","",Data!N40)</f>
        <v>BD |OD</v>
      </c>
      <c r="O43" s="39" t="str">
        <f>IF(Data!O40="","",Data!O40)</f>
        <v>Conc</v>
      </c>
      <c r="P43" s="5" t="str">
        <f>IF(Data!P40="","",Data!P40)</f>
        <v/>
      </c>
      <c r="Q43" s="5">
        <f>IF(Data!Q40="","",Data!Q40)</f>
        <v>15</v>
      </c>
      <c r="R43" s="39" t="str">
        <f>IF(Data!R40="","",Data!R40)</f>
        <v/>
      </c>
      <c r="S43" s="5" t="str">
        <f>IF(Data!S40="","",Data!S40)</f>
        <v/>
      </c>
    </row>
    <row r="44" spans="1:19" ht="18" customHeight="1">
      <c r="A44" s="5" t="str">
        <f>Data!A41</f>
        <v>86RR16</v>
      </c>
      <c r="B44" s="5" t="str">
        <f>Data!B41</f>
        <v>SFRC</v>
      </c>
      <c r="C44" s="5">
        <f>Data!C41</f>
        <v>1017.76</v>
      </c>
      <c r="D44" s="5" t="str">
        <f>Data!D41</f>
        <v>C-10 Canal</v>
      </c>
      <c r="E44" s="5">
        <f>Data!E41</f>
        <v>4</v>
      </c>
      <c r="F44" s="36" t="str">
        <f>Data!F41</f>
        <v>Dania Beach</v>
      </c>
      <c r="G44" s="37">
        <f>Data!G41</f>
        <v>26.040574169999999</v>
      </c>
      <c r="H44" s="42">
        <f>Data!H41</f>
        <v>-80.168319440000005</v>
      </c>
      <c r="I44" s="5">
        <f>Data!I41</f>
        <v>1</v>
      </c>
      <c r="J44" s="5">
        <f>Data!J41</f>
        <v>83.5</v>
      </c>
      <c r="K44" s="5">
        <f>IF(Data!K41="","",Data!K41)</f>
        <v>4</v>
      </c>
      <c r="L44" s="5" t="str">
        <f>IF(Data!L41="","",Data!L41)</f>
        <v/>
      </c>
      <c r="M44" s="39" t="str">
        <f>IF(Data!M41="","",Data!M41)</f>
        <v>PCG</v>
      </c>
      <c r="N44" s="39" t="str">
        <f>IF(Data!N41="","",Data!N41)</f>
        <v>BD</v>
      </c>
      <c r="O44" s="39" t="str">
        <f>IF(Data!O41="","",Data!O41)</f>
        <v>Conc</v>
      </c>
      <c r="P44" s="5" t="str">
        <f>IF(Data!P41="","",Data!P41)</f>
        <v/>
      </c>
      <c r="Q44" s="5">
        <f>IF(Data!Q41="","",Data!Q41)</f>
        <v>10.9</v>
      </c>
      <c r="R44" s="39" t="str">
        <f>IF(Data!R41="","",Data!R41)</f>
        <v/>
      </c>
      <c r="S44" s="5" t="str">
        <f>IF(Data!S41="","",Data!S41)</f>
        <v/>
      </c>
    </row>
    <row r="45" spans="1:19" ht="18" customHeight="1">
      <c r="A45" s="5" t="str">
        <f>Data!A42</f>
        <v>86RL16</v>
      </c>
      <c r="B45" s="5" t="str">
        <f>Data!B42</f>
        <v>SFRC</v>
      </c>
      <c r="C45" s="5">
        <f>Data!C42</f>
        <v>1017.76</v>
      </c>
      <c r="D45" s="5" t="str">
        <f>Data!D42</f>
        <v>C-10 Canal</v>
      </c>
      <c r="E45" s="5">
        <f>Data!E42</f>
        <v>4</v>
      </c>
      <c r="F45" s="36" t="str">
        <f>Data!F42</f>
        <v>Dania Beach</v>
      </c>
      <c r="G45" s="37">
        <f>Data!G42</f>
        <v>26.04057006</v>
      </c>
      <c r="H45" s="42">
        <f>Data!H42</f>
        <v>-80.168255569999999</v>
      </c>
      <c r="I45" s="5">
        <f>Data!I42</f>
        <v>1</v>
      </c>
      <c r="J45" s="5">
        <f>Data!J42</f>
        <v>83.5</v>
      </c>
      <c r="K45" s="5">
        <f>IF(Data!K42="","",Data!K42)</f>
        <v>4</v>
      </c>
      <c r="L45" s="5" t="str">
        <f>IF(Data!L42="","",Data!L42)</f>
        <v/>
      </c>
      <c r="M45" s="39" t="str">
        <f>IF(Data!M42="","",Data!M42)</f>
        <v>PCG</v>
      </c>
      <c r="N45" s="39" t="str">
        <f>IF(Data!N42="","",Data!N42)</f>
        <v>BD</v>
      </c>
      <c r="O45" s="39" t="str">
        <f>IF(Data!O42="","",Data!O42)</f>
        <v>Conc</v>
      </c>
      <c r="P45" s="5" t="str">
        <f>IF(Data!P42="","",Data!P42)</f>
        <v/>
      </c>
      <c r="Q45" s="5">
        <f>IF(Data!Q42="","",Data!Q42)</f>
        <v>10.9</v>
      </c>
      <c r="R45" s="39" t="str">
        <f>IF(Data!R42="","",Data!R42)</f>
        <v/>
      </c>
      <c r="S45" s="5" t="str">
        <f>IF(Data!S42="","",Data!S42)</f>
        <v/>
      </c>
    </row>
    <row r="46" spans="1:19" ht="18" customHeight="1">
      <c r="A46" s="5" t="str">
        <f>Data!A43</f>
        <v>86RR17</v>
      </c>
      <c r="B46" s="5" t="str">
        <f>Data!B43</f>
        <v>SFRC</v>
      </c>
      <c r="C46" s="5">
        <f>Data!C43</f>
        <v>1018.91</v>
      </c>
      <c r="D46" s="5" t="str">
        <f>Data!D43</f>
        <v>C-10 Canal</v>
      </c>
      <c r="E46" s="5">
        <f>Data!E43</f>
        <v>4</v>
      </c>
      <c r="F46" s="36" t="str">
        <f>Data!F43</f>
        <v>Hollywood</v>
      </c>
      <c r="G46" s="37">
        <f>Data!G43</f>
        <v>26.023871360000001</v>
      </c>
      <c r="H46" s="42">
        <f>Data!H43</f>
        <v>-80.167986869999993</v>
      </c>
      <c r="I46" s="5">
        <f>Data!I43</f>
        <v>1</v>
      </c>
      <c r="J46" s="5">
        <f>Data!J43</f>
        <v>77.760000000000005</v>
      </c>
      <c r="K46" s="5">
        <f>IF(Data!K43="","",Data!K43)</f>
        <v>3</v>
      </c>
      <c r="L46" s="5">
        <f>IF(Data!L43="","",Data!L43)</f>
        <v>25.92</v>
      </c>
      <c r="M46" s="39" t="str">
        <f>IF(Data!M43="","",Data!M43)</f>
        <v>BS</v>
      </c>
      <c r="N46" s="39" t="str">
        <f>IF(Data!N43="","",Data!N43)</f>
        <v>BD|BD</v>
      </c>
      <c r="O46" s="39" t="str">
        <f>IF(Data!O43="","",Data!O43)</f>
        <v>Conc|Conc</v>
      </c>
      <c r="P46" s="5" t="str">
        <f>IF(Data!P43="","",Data!P43)</f>
        <v/>
      </c>
      <c r="Q46" s="5">
        <f>IF(Data!Q43="","",Data!Q43)</f>
        <v>10</v>
      </c>
      <c r="R46" s="39" t="str">
        <f>IF(Data!R43="","",Data!R43)</f>
        <v/>
      </c>
      <c r="S46" s="5" t="str">
        <f>IF(Data!S43="","",Data!S43)</f>
        <v/>
      </c>
    </row>
    <row r="47" spans="1:19" ht="18" customHeight="1">
      <c r="A47" s="5" t="str">
        <f>Data!A44</f>
        <v>86RL17</v>
      </c>
      <c r="B47" s="5" t="str">
        <f>Data!B44</f>
        <v>SFRC</v>
      </c>
      <c r="C47" s="5">
        <f>Data!C44</f>
        <v>1018.91</v>
      </c>
      <c r="D47" s="5" t="str">
        <f>Data!D44</f>
        <v>C-10 Canal</v>
      </c>
      <c r="E47" s="5">
        <f>Data!E44</f>
        <v>4</v>
      </c>
      <c r="F47" s="36" t="str">
        <f>Data!F44</f>
        <v>Hollywood</v>
      </c>
      <c r="G47" s="37">
        <f>Data!G44</f>
        <v>26.023872950000001</v>
      </c>
      <c r="H47" s="42">
        <f>Data!H44</f>
        <v>-80.167924990000003</v>
      </c>
      <c r="I47" s="5">
        <f>Data!I44</f>
        <v>1</v>
      </c>
      <c r="J47" s="5">
        <f>Data!J44</f>
        <v>77.760000000000005</v>
      </c>
      <c r="K47" s="5">
        <f>IF(Data!K44="","",Data!K44)</f>
        <v>3</v>
      </c>
      <c r="L47" s="5">
        <f>IF(Data!L44="","",Data!L44)</f>
        <v>25.92</v>
      </c>
      <c r="M47" s="39" t="str">
        <f>IF(Data!M44="","",Data!M44)</f>
        <v>BS</v>
      </c>
      <c r="N47" s="39" t="str">
        <f>IF(Data!N44="","",Data!N44)</f>
        <v>BD|BD</v>
      </c>
      <c r="O47" s="39" t="str">
        <f>IF(Data!O44="","",Data!O44)</f>
        <v>Conc|Conc</v>
      </c>
      <c r="P47" s="5" t="str">
        <f>IF(Data!P44="","",Data!P44)</f>
        <v/>
      </c>
      <c r="Q47" s="5">
        <f>IF(Data!Q44="","",Data!Q44)</f>
        <v>10</v>
      </c>
      <c r="R47" s="39" t="str">
        <f>IF(Data!R44="","",Data!R44)</f>
        <v/>
      </c>
      <c r="S47" s="5" t="str">
        <f>IF(Data!S44="","",Data!S44)</f>
        <v/>
      </c>
    </row>
    <row r="48" spans="1:19" ht="18" customHeight="1">
      <c r="A48" s="5" t="str">
        <f>Data!A45</f>
        <v>87RN18</v>
      </c>
      <c r="B48" s="5" t="str">
        <f>Data!B45</f>
        <v>SFRC</v>
      </c>
      <c r="C48" s="5">
        <f>Data!C45</f>
        <v>1024.67</v>
      </c>
      <c r="D48" s="5" t="str">
        <f>Data!D45</f>
        <v>Snake Creek Canal</v>
      </c>
      <c r="E48" s="5">
        <f>Data!E45</f>
        <v>4</v>
      </c>
      <c r="F48" s="36" t="str">
        <f>Data!F45</f>
        <v>Uleta</v>
      </c>
      <c r="G48" s="37">
        <f>Data!G45</f>
        <v>25.947779059999998</v>
      </c>
      <c r="H48" s="42">
        <f>Data!H45</f>
        <v>-80.185608259999995</v>
      </c>
      <c r="I48" s="5">
        <f>Data!I45</f>
        <v>2</v>
      </c>
      <c r="J48" s="5">
        <f>Data!J45</f>
        <v>171.72</v>
      </c>
      <c r="K48" s="5">
        <f>IF(Data!K45="","",Data!K45)</f>
        <v>9</v>
      </c>
      <c r="L48" s="5">
        <f>IF(Data!L45="","",Data!L45)</f>
        <v>19.5</v>
      </c>
      <c r="M48" s="39" t="str">
        <f>IF(Data!M45="","",Data!M45)</f>
        <v>PCG</v>
      </c>
      <c r="N48" s="39" t="str">
        <f>IF(Data!N45="","",Data!N45)</f>
        <v>BD</v>
      </c>
      <c r="O48" s="39" t="str">
        <f>IF(Data!O45="","",Data!O45)</f>
        <v>Conc</v>
      </c>
      <c r="P48" s="5" t="str">
        <f>IF(Data!P45="","",Data!P45)</f>
        <v/>
      </c>
      <c r="Q48" s="5">
        <f>IF(Data!Q45="","",Data!Q45)</f>
        <v>10.5</v>
      </c>
      <c r="R48" s="39" t="str">
        <f>IF(Data!R45="","",Data!R45)</f>
        <v/>
      </c>
      <c r="S48" s="5" t="str">
        <f>IF(Data!S45="","",Data!S45)</f>
        <v/>
      </c>
    </row>
    <row r="49" spans="1:19" ht="18" customHeight="1">
      <c r="A49" s="5" t="str">
        <f>Data!A46</f>
        <v>87RR19</v>
      </c>
      <c r="B49" s="5" t="str">
        <f>Data!B46</f>
        <v>SFRC</v>
      </c>
      <c r="C49" s="5">
        <f>Data!C46</f>
        <v>1027.69</v>
      </c>
      <c r="D49" s="5" t="str">
        <f>Data!D46</f>
        <v>Biscayne Canal</v>
      </c>
      <c r="E49" s="5">
        <f>Data!E46</f>
        <v>4</v>
      </c>
      <c r="F49" s="36" t="str">
        <f>Data!F46</f>
        <v>Opa-locka</v>
      </c>
      <c r="G49" s="37">
        <f>Data!G46</f>
        <v>25.916134700000001</v>
      </c>
      <c r="H49" s="42">
        <f>Data!H46</f>
        <v>-80.223414500000004</v>
      </c>
      <c r="I49" s="5">
        <f>Data!I46</f>
        <v>1</v>
      </c>
      <c r="J49" s="5">
        <f>Data!J46</f>
        <v>162</v>
      </c>
      <c r="K49" s="5">
        <f>IF(Data!K46="","",Data!K46)</f>
        <v>7</v>
      </c>
      <c r="L49" s="5" t="str">
        <f>IF(Data!L46="","",Data!L46)</f>
        <v/>
      </c>
      <c r="M49" s="39" t="str">
        <f>IF(Data!M46="","",Data!M46)</f>
        <v>PCG|BS</v>
      </c>
      <c r="N49" s="39" t="str">
        <f>IF(Data!N46="","",Data!N46)</f>
        <v>BD</v>
      </c>
      <c r="O49" s="39" t="str">
        <f>IF(Data!O46="","",Data!O46)</f>
        <v>Conc</v>
      </c>
      <c r="P49" s="5" t="str">
        <f>IF(Data!P46="","",Data!P46)</f>
        <v/>
      </c>
      <c r="Q49" s="5">
        <f>IF(Data!Q46="","",Data!Q46)</f>
        <v>11.5</v>
      </c>
      <c r="R49" s="39" t="str">
        <f>IF(Data!R46="","",Data!R46)</f>
        <v/>
      </c>
      <c r="S49" s="5" t="str">
        <f>IF(Data!S46="","",Data!S46)</f>
        <v/>
      </c>
    </row>
    <row r="50" spans="1:19" ht="18" customHeight="1">
      <c r="A50" s="5" t="str">
        <f>Data!A47</f>
        <v>87RL19</v>
      </c>
      <c r="B50" s="5" t="str">
        <f>Data!B47</f>
        <v>SFRC</v>
      </c>
      <c r="C50" s="5">
        <f>Data!C47</f>
        <v>1027.69</v>
      </c>
      <c r="D50" s="5" t="str">
        <f>Data!D47</f>
        <v>Biscayne Canal</v>
      </c>
      <c r="E50" s="5">
        <f>Data!E47</f>
        <v>4</v>
      </c>
      <c r="F50" s="36" t="str">
        <f>Data!F47</f>
        <v>Opa-locka</v>
      </c>
      <c r="G50" s="37">
        <f>Data!G47</f>
        <v>25.916090799999999</v>
      </c>
      <c r="H50" s="42">
        <f>Data!H47</f>
        <v>-80.223364900000007</v>
      </c>
      <c r="I50" s="5">
        <f>Data!I47</f>
        <v>1</v>
      </c>
      <c r="J50" s="5">
        <f>Data!J47</f>
        <v>162</v>
      </c>
      <c r="K50" s="5">
        <f>IF(Data!K47="","",Data!K47)</f>
        <v>7</v>
      </c>
      <c r="L50" s="5" t="str">
        <f>IF(Data!L47="","",Data!L47)</f>
        <v/>
      </c>
      <c r="M50" s="39" t="str">
        <f>IF(Data!M47="","",Data!M47)</f>
        <v>PCG|BS</v>
      </c>
      <c r="N50" s="39" t="str">
        <f>IF(Data!N47="","",Data!N47)</f>
        <v>BD</v>
      </c>
      <c r="O50" s="39" t="str">
        <f>IF(Data!O47="","",Data!O47)</f>
        <v>Conc</v>
      </c>
      <c r="P50" s="5" t="str">
        <f>IF(Data!P47="","",Data!P47)</f>
        <v/>
      </c>
      <c r="Q50" s="5">
        <f>IF(Data!Q47="","",Data!Q47)</f>
        <v>11.5</v>
      </c>
      <c r="R50" s="39" t="str">
        <f>IF(Data!R47="","",Data!R47)</f>
        <v/>
      </c>
      <c r="S50" s="5" t="str">
        <f>IF(Data!S47="","",Data!S47)</f>
        <v/>
      </c>
    </row>
    <row r="51" spans="1:19" ht="18" customHeight="1">
      <c r="A51" s="5" t="str">
        <f>Data!A48</f>
        <v>87RN20</v>
      </c>
      <c r="B51" s="5" t="str">
        <f>Data!B48</f>
        <v>SFRC</v>
      </c>
      <c r="C51" s="5">
        <f>Data!C48</f>
        <v>1032.27</v>
      </c>
      <c r="D51" s="5" t="str">
        <f>Data!D48</f>
        <v>Little River Canal (Amtrak Lead)</v>
      </c>
      <c r="E51" s="5">
        <f>Data!E48</f>
        <v>4</v>
      </c>
      <c r="F51" s="36" t="str">
        <f>Data!F48</f>
        <v>Hialeah</v>
      </c>
      <c r="G51" s="37">
        <f>Data!G48</f>
        <v>25.870648939999999</v>
      </c>
      <c r="H51" s="42">
        <f>Data!H48</f>
        <v>-80.26014361</v>
      </c>
      <c r="I51" s="5">
        <f>Data!I48</f>
        <v>5</v>
      </c>
      <c r="J51" s="5">
        <f>Data!J48</f>
        <v>120</v>
      </c>
      <c r="K51" s="5">
        <f>IF(Data!K48="","",Data!K48)</f>
        <v>5</v>
      </c>
      <c r="L51" s="5">
        <f>IF(Data!L48="","",Data!L48)</f>
        <v>24</v>
      </c>
      <c r="M51" s="39" t="str">
        <f>IF(Data!M48="","",Data!M48)</f>
        <v>PCG</v>
      </c>
      <c r="N51" s="39" t="str">
        <f>IF(Data!N48="","",Data!N48)</f>
        <v>BD</v>
      </c>
      <c r="O51" s="39" t="str">
        <f>IF(Data!O48="","",Data!O48)</f>
        <v>Conc</v>
      </c>
      <c r="P51" s="5" t="str">
        <f>IF(Data!P48="","",Data!P48)</f>
        <v/>
      </c>
      <c r="Q51" s="5">
        <f>IF(Data!Q48="","",Data!Q48)</f>
        <v>10.7</v>
      </c>
      <c r="R51" s="39" t="str">
        <f>IF(Data!R48="","",Data!R48)</f>
        <v/>
      </c>
      <c r="S51" s="5" t="str">
        <f>IF(Data!S48="","",Data!S48)</f>
        <v/>
      </c>
    </row>
    <row r="52" spans="1:19" ht="18" customHeight="1">
      <c r="A52" s="5" t="str">
        <f>Data!A49</f>
        <v>87RN21</v>
      </c>
      <c r="B52" s="5" t="str">
        <f>Data!B49</f>
        <v>SFRC</v>
      </c>
      <c r="C52" s="5">
        <f>Data!C49</f>
        <v>1036.72</v>
      </c>
      <c r="D52" s="5" t="str">
        <f>Data!D49</f>
        <v>Miami Canal</v>
      </c>
      <c r="E52" s="5">
        <f>Data!E49</f>
        <v>4</v>
      </c>
      <c r="F52" s="36" t="str">
        <f>Data!F49</f>
        <v>Miami</v>
      </c>
      <c r="G52" s="37">
        <f>Data!G49</f>
        <v>25.806042260000002</v>
      </c>
      <c r="H52" s="42">
        <f>Data!H49</f>
        <v>-80.258575120000003</v>
      </c>
      <c r="I52" s="5">
        <f>Data!I49</f>
        <v>1</v>
      </c>
      <c r="J52" s="5">
        <f>Data!J49</f>
        <v>197.75</v>
      </c>
      <c r="K52" s="5">
        <f>IF(Data!K49="","",Data!K49)</f>
        <v>4</v>
      </c>
      <c r="L52" s="5" t="str">
        <f>IF(Data!L49="","",Data!L49)</f>
        <v/>
      </c>
      <c r="M52" s="39" t="str">
        <f>IF(Data!M49="","",Data!M49)</f>
        <v>BS|Bascule|BS</v>
      </c>
      <c r="N52" s="39" t="str">
        <f>IF(Data!N49="","",Data!N49)</f>
        <v>OD|OD|OD</v>
      </c>
      <c r="O52" s="39" t="str">
        <f>IF(Data!O49="","",Data!O49)</f>
        <v>Conc|Conc|Conc</v>
      </c>
      <c r="P52" s="5" t="str">
        <f>IF(Data!P49="","",Data!P49)</f>
        <v/>
      </c>
      <c r="Q52" s="5">
        <f>IF(Data!Q49="","",Data!Q49)</f>
        <v>5.5</v>
      </c>
      <c r="R52" s="39" t="str">
        <f>IF(Data!R49="","",Data!R49)</f>
        <v/>
      </c>
      <c r="S52" s="5" t="str">
        <f>IF(Data!S49="","",Data!S49)</f>
        <v/>
      </c>
    </row>
    <row r="53" spans="1:19" ht="18" customHeight="1">
      <c r="A53" s="5" t="str">
        <f>Data!A50</f>
        <v>16RN71</v>
      </c>
      <c r="B53" s="5" t="str">
        <f>Data!B50</f>
        <v>CSX RR</v>
      </c>
      <c r="C53" s="5">
        <f>Data!C50</f>
        <v>0</v>
      </c>
      <c r="D53" s="5" t="str">
        <f>Data!D50</f>
        <v>N LAKE PARKER AVE</v>
      </c>
      <c r="E53" s="5">
        <f>Data!E50</f>
        <v>1</v>
      </c>
      <c r="F53" s="36" t="str">
        <f>Data!F50</f>
        <v>Lake Land</v>
      </c>
      <c r="G53" s="37">
        <f>Data!G50</f>
        <v>28.048155980000001</v>
      </c>
      <c r="H53" s="42">
        <f>Data!H50</f>
        <v>-81.940826920000006</v>
      </c>
      <c r="I53" s="5">
        <f>Data!I50</f>
        <v>1</v>
      </c>
      <c r="J53" s="5">
        <f>Data!J50</f>
        <v>163.1</v>
      </c>
      <c r="K53" s="5" t="str">
        <f>IF(Data!K50="","",Data!K50)</f>
        <v/>
      </c>
      <c r="L53" s="5" t="str">
        <f>IF(Data!L50="","",Data!L50)</f>
        <v/>
      </c>
      <c r="M53" s="39" t="str">
        <f>IF(Data!M50="","",Data!M50)</f>
        <v>Steel FC</v>
      </c>
      <c r="N53" s="39" t="str">
        <f>IF(Data!N50="","",Data!N50)</f>
        <v>OD</v>
      </c>
      <c r="O53" s="39" t="str">
        <f>IF(Data!O50="","",Data!O50)</f>
        <v>Conc</v>
      </c>
      <c r="P53" s="5" t="str">
        <f>IF(Data!P50="","",Data!P50)</f>
        <v/>
      </c>
      <c r="Q53" s="5">
        <f>IF(Data!Q50="","",Data!Q50)</f>
        <v>4</v>
      </c>
      <c r="R53" s="39">
        <f>IF(Data!R50="","",Data!R50)</f>
        <v>1962</v>
      </c>
      <c r="S53" s="5" t="str">
        <f>IF(Data!S50="","",Data!S50)</f>
        <v/>
      </c>
    </row>
    <row r="54" spans="1:19" ht="18" customHeight="1">
      <c r="A54" s="5" t="str">
        <f>Data!A51</f>
        <v>16RN72</v>
      </c>
      <c r="B54" s="5" t="str">
        <f>Data!B51</f>
        <v>CSX RR</v>
      </c>
      <c r="C54" s="5">
        <f>Data!C51</f>
        <v>0</v>
      </c>
      <c r="D54" s="5" t="str">
        <f>Data!D51</f>
        <v>I-4</v>
      </c>
      <c r="E54" s="5">
        <f>Data!E51</f>
        <v>1</v>
      </c>
      <c r="F54" s="36" t="str">
        <f>Data!F51</f>
        <v>Harmony Hills</v>
      </c>
      <c r="G54" s="37">
        <f>Data!G51</f>
        <v>28.070538890000002</v>
      </c>
      <c r="H54" s="42">
        <f>Data!H51</f>
        <v>-81.989841670000004</v>
      </c>
      <c r="I54" s="5">
        <f>Data!I51</f>
        <v>1</v>
      </c>
      <c r="J54" s="5">
        <f>Data!J51</f>
        <v>262.5</v>
      </c>
      <c r="K54" s="5" t="str">
        <f>IF(Data!K51="","",Data!K51)</f>
        <v/>
      </c>
      <c r="L54" s="5" t="str">
        <f>IF(Data!L51="","",Data!L51)</f>
        <v/>
      </c>
      <c r="M54" s="39" t="str">
        <f>IF(Data!M51="","",Data!M51)</f>
        <v>Steel FC</v>
      </c>
      <c r="N54" s="39" t="str">
        <f>IF(Data!N51="","",Data!N51)</f>
        <v>BD</v>
      </c>
      <c r="O54" s="39" t="str">
        <f>IF(Data!O51="","",Data!O51)</f>
        <v>Conc</v>
      </c>
      <c r="P54" s="5" t="str">
        <f>IF(Data!P51="","",Data!P51)</f>
        <v/>
      </c>
      <c r="Q54" s="5">
        <f>IF(Data!Q51="","",Data!Q51)</f>
        <v>4</v>
      </c>
      <c r="R54" s="39">
        <f>IF(Data!R51="","",Data!R51)</f>
        <v>1961</v>
      </c>
      <c r="S54" s="5" t="str">
        <f>IF(Data!S51="","",Data!S51)</f>
        <v/>
      </c>
    </row>
    <row r="55" spans="1:19" ht="18" customHeight="1">
      <c r="A55" s="5" t="str">
        <f>Data!A52</f>
        <v>48RN62</v>
      </c>
      <c r="B55" s="5" t="str">
        <f>Data!B52</f>
        <v>AGR RR</v>
      </c>
      <c r="C55" s="5">
        <f>Data!C52</f>
        <v>0</v>
      </c>
      <c r="D55" s="5" t="str">
        <f>Data!D52</f>
        <v>SR295</v>
      </c>
      <c r="E55" s="5">
        <f>Data!E52</f>
        <v>3</v>
      </c>
      <c r="F55" s="36" t="str">
        <f>Data!F52</f>
        <v>North Pensacola</v>
      </c>
      <c r="G55" s="37">
        <f>Data!G52</f>
        <v>30.44192966</v>
      </c>
      <c r="H55" s="42">
        <f>Data!H52</f>
        <v>-87.256987989999999</v>
      </c>
      <c r="I55" s="5">
        <f>Data!I52</f>
        <v>1</v>
      </c>
      <c r="J55" s="5">
        <f>Data!J52</f>
        <v>271.3</v>
      </c>
      <c r="K55" s="5" t="str">
        <f>IF(Data!K52="","",Data!K52)</f>
        <v/>
      </c>
      <c r="L55" s="5" t="str">
        <f>IF(Data!L52="","",Data!L52)</f>
        <v/>
      </c>
      <c r="M55" s="39" t="str">
        <f>IF(Data!M52="","",Data!M52)</f>
        <v>Steel</v>
      </c>
      <c r="N55" s="39" t="str">
        <f>IF(Data!N52="","",Data!N52)</f>
        <v>BD</v>
      </c>
      <c r="O55" s="39" t="str">
        <f>IF(Data!O52="","",Data!O52)</f>
        <v>Conc</v>
      </c>
      <c r="P55" s="5" t="str">
        <f>IF(Data!P52="","",Data!P52)</f>
        <v/>
      </c>
      <c r="Q55" s="5">
        <f>IF(Data!Q52="","",Data!Q52)</f>
        <v>4</v>
      </c>
      <c r="R55" s="39">
        <f>IF(Data!R52="","",Data!R52)</f>
        <v>1973</v>
      </c>
      <c r="S55" s="5" t="str">
        <f>IF(Data!S52="","",Data!S52)</f>
        <v/>
      </c>
    </row>
    <row r="56" spans="1:19" ht="18" customHeight="1">
      <c r="A56" s="5" t="str">
        <f>Data!A53</f>
        <v>53RN61</v>
      </c>
      <c r="B56" s="5" t="str">
        <f>Data!B53</f>
        <v>BAYL RR</v>
      </c>
      <c r="C56" s="5">
        <f>Data!C53</f>
        <v>0</v>
      </c>
      <c r="D56" s="5" t="str">
        <f>Data!D53</f>
        <v>US90 SR10</v>
      </c>
      <c r="E56" s="5">
        <f>Data!E53</f>
        <v>3</v>
      </c>
      <c r="F56" s="36" t="str">
        <f>Data!F53</f>
        <v>Cottondale</v>
      </c>
      <c r="G56" s="37">
        <f>Data!G53</f>
        <v>30.79230862</v>
      </c>
      <c r="H56" s="42">
        <f>Data!H53</f>
        <v>-85.379211010000006</v>
      </c>
      <c r="I56" s="5">
        <f>Data!I53</f>
        <v>1</v>
      </c>
      <c r="J56" s="5">
        <f>Data!J53</f>
        <v>52</v>
      </c>
      <c r="K56" s="5" t="str">
        <f>IF(Data!K53="","",Data!K53)</f>
        <v/>
      </c>
      <c r="L56" s="5" t="str">
        <f>IF(Data!L53="","",Data!L53)</f>
        <v/>
      </c>
      <c r="M56" s="39" t="str">
        <f>IF(Data!M53="","",Data!M53)</f>
        <v>Concrete 3 side box</v>
      </c>
      <c r="N56" s="39" t="str">
        <f>IF(Data!N53="","",Data!N53)</f>
        <v>BD</v>
      </c>
      <c r="O56" s="39" t="str">
        <f>IF(Data!O53="","",Data!O53)</f>
        <v>Conc</v>
      </c>
      <c r="P56" s="5" t="str">
        <f>IF(Data!P53="","",Data!P53)</f>
        <v/>
      </c>
      <c r="Q56" s="5">
        <f>IF(Data!Q53="","",Data!Q53)</f>
        <v>1</v>
      </c>
      <c r="R56" s="39">
        <f>IF(Data!R53="","",Data!R53)</f>
        <v>1940</v>
      </c>
      <c r="S56" s="5" t="str">
        <f>IF(Data!S53="","",Data!S53)</f>
        <v/>
      </c>
    </row>
    <row r="57" spans="1:19" ht="18" customHeight="1">
      <c r="A57" s="5" t="str">
        <f>Data!A54</f>
        <v>48RN63</v>
      </c>
      <c r="B57" s="5" t="str">
        <f>Data!B54</f>
        <v>CSX RR</v>
      </c>
      <c r="C57" s="5">
        <f>Data!C54</f>
        <v>0</v>
      </c>
      <c r="D57" s="5" t="str">
        <f>Data!D54</f>
        <v>I10 SR8</v>
      </c>
      <c r="E57" s="5">
        <f>Data!E54</f>
        <v>3</v>
      </c>
      <c r="F57" s="36" t="str">
        <f>Data!F54</f>
        <v>Ensely</v>
      </c>
      <c r="G57" s="37">
        <f>Data!G54</f>
        <v>30.503902780000001</v>
      </c>
      <c r="H57" s="42">
        <f>Data!H54</f>
        <v>-87.254719440000002</v>
      </c>
      <c r="I57" s="5">
        <f>Data!I54</f>
        <v>1</v>
      </c>
      <c r="J57" s="5">
        <f>Data!J54</f>
        <v>275.5</v>
      </c>
      <c r="K57" s="5" t="str">
        <f>IF(Data!K54="","",Data!K54)</f>
        <v/>
      </c>
      <c r="L57" s="5" t="str">
        <f>IF(Data!L54="","",Data!L54)</f>
        <v/>
      </c>
      <c r="M57" s="39" t="str">
        <f>IF(Data!M54="","",Data!M54)</f>
        <v>Steel</v>
      </c>
      <c r="N57" s="39" t="str">
        <f>IF(Data!N54="","",Data!N54)</f>
        <v>BD</v>
      </c>
      <c r="O57" s="39" t="str">
        <f>IF(Data!O54="","",Data!O54)</f>
        <v>Conc</v>
      </c>
      <c r="P57" s="5" t="str">
        <f>IF(Data!P54="","",Data!P54)</f>
        <v/>
      </c>
      <c r="Q57" s="5">
        <f>IF(Data!Q54="","",Data!Q54)</f>
        <v>4</v>
      </c>
      <c r="R57" s="39">
        <f>IF(Data!R54="","",Data!R54)</f>
        <v>1961</v>
      </c>
      <c r="S57" s="5" t="str">
        <f>IF(Data!S54="","",Data!S54)</f>
        <v/>
      </c>
    </row>
    <row r="58" spans="1:19" ht="18" customHeight="1">
      <c r="A58" s="5" t="str">
        <f>Data!A55</f>
        <v>55RN59</v>
      </c>
      <c r="B58" s="5" t="str">
        <f>Data!B55</f>
        <v>FGA RR</v>
      </c>
      <c r="C58" s="5">
        <f>Data!C55</f>
        <v>0</v>
      </c>
      <c r="D58" s="5" t="str">
        <f>Data!D55</f>
        <v>SR61</v>
      </c>
      <c r="E58" s="5">
        <f>Data!E55</f>
        <v>3</v>
      </c>
      <c r="F58" s="36" t="str">
        <f>Data!F55</f>
        <v>Tallahassee</v>
      </c>
      <c r="G58" s="37">
        <f>Data!G55</f>
        <v>30.432861110000001</v>
      </c>
      <c r="H58" s="42">
        <f>Data!H55</f>
        <v>-84.280658329999994</v>
      </c>
      <c r="I58" s="5">
        <f>Data!I55</f>
        <v>1</v>
      </c>
      <c r="J58" s="5">
        <f>Data!J55</f>
        <v>154</v>
      </c>
      <c r="K58" s="5" t="str">
        <f>IF(Data!K55="","",Data!K55)</f>
        <v/>
      </c>
      <c r="L58" s="5" t="str">
        <f>IF(Data!L55="","",Data!L55)</f>
        <v/>
      </c>
      <c r="M58" s="39" t="str">
        <f>IF(Data!M55="","",Data!M55)</f>
        <v>Steel FC</v>
      </c>
      <c r="N58" s="39" t="str">
        <f>IF(Data!N55="","",Data!N55)</f>
        <v>BD</v>
      </c>
      <c r="O58" s="39" t="str">
        <f>IF(Data!O55="","",Data!O55)</f>
        <v>Conc</v>
      </c>
      <c r="P58" s="5" t="str">
        <f>IF(Data!P55="","",Data!P55)</f>
        <v/>
      </c>
      <c r="Q58" s="5">
        <f>IF(Data!Q55="","",Data!Q55)</f>
        <v>3</v>
      </c>
      <c r="R58" s="39">
        <f>IF(Data!R55="","",Data!R55)</f>
        <v>1958</v>
      </c>
      <c r="S58" s="5" t="str">
        <f>IF(Data!S55="","",Data!S55)</f>
        <v/>
      </c>
    </row>
    <row r="59" spans="1:19" ht="18" customHeight="1">
      <c r="A59" s="5" t="str">
        <f>Data!A56</f>
        <v>55RN60</v>
      </c>
      <c r="B59" s="5" t="str">
        <f>Data!B56</f>
        <v>FGA RR</v>
      </c>
      <c r="C59" s="5">
        <f>Data!C56</f>
        <v>0</v>
      </c>
      <c r="D59" s="5" t="str">
        <f>Data!D56</f>
        <v>US27 SR20</v>
      </c>
      <c r="E59" s="5">
        <f>Data!E56</f>
        <v>3</v>
      </c>
      <c r="F59" s="36" t="str">
        <f>Data!F56</f>
        <v>Tallahassee</v>
      </c>
      <c r="G59" s="37">
        <f>Data!G56</f>
        <v>30.438142079999999</v>
      </c>
      <c r="H59" s="42">
        <f>Data!H56</f>
        <v>-84.273233970000007</v>
      </c>
      <c r="I59" s="5">
        <f>Data!I56</f>
        <v>1</v>
      </c>
      <c r="J59" s="5">
        <f>Data!J56</f>
        <v>165</v>
      </c>
      <c r="K59" s="5" t="str">
        <f>IF(Data!K56="","",Data!K56)</f>
        <v/>
      </c>
      <c r="L59" s="5" t="str">
        <f>IF(Data!L56="","",Data!L56)</f>
        <v/>
      </c>
      <c r="M59" s="39" t="str">
        <f>IF(Data!M56="","",Data!M56)</f>
        <v>Steel</v>
      </c>
      <c r="N59" s="39" t="str">
        <f>IF(Data!N56="","",Data!N56)</f>
        <v>BD</v>
      </c>
      <c r="O59" s="39" t="str">
        <f>IF(Data!O56="","",Data!O56)</f>
        <v>Conc</v>
      </c>
      <c r="P59" s="5" t="str">
        <f>IF(Data!P56="","",Data!P56)</f>
        <v/>
      </c>
      <c r="Q59" s="5">
        <f>IF(Data!Q56="","",Data!Q56)</f>
        <v>4</v>
      </c>
      <c r="R59" s="39">
        <f>IF(Data!R56="","",Data!R56)</f>
        <v>1958</v>
      </c>
      <c r="S59" s="5" t="str">
        <f>IF(Data!S56="","",Data!S56)</f>
        <v/>
      </c>
    </row>
    <row r="60" spans="1:19" ht="18" customHeight="1">
      <c r="A60" s="5" t="str">
        <f>Data!A57</f>
        <v>36RN56</v>
      </c>
      <c r="B60" s="5" t="str">
        <f>Data!B57</f>
        <v>CSX RR</v>
      </c>
      <c r="C60" s="5">
        <f>Data!C57</f>
        <v>0</v>
      </c>
      <c r="D60" s="5" t="str">
        <f>Data!D57</f>
        <v>US-27</v>
      </c>
      <c r="E60" s="5">
        <f>Data!E57</f>
        <v>5</v>
      </c>
      <c r="F60" s="36" t="str">
        <f>Data!F57</f>
        <v>Camp Roosevelt</v>
      </c>
      <c r="G60" s="37">
        <f>Data!G57</f>
        <v>29.161748490000001</v>
      </c>
      <c r="H60" s="42">
        <f>Data!H57</f>
        <v>-82.133255300000002</v>
      </c>
      <c r="I60" s="5">
        <f>Data!I57</f>
        <v>1</v>
      </c>
      <c r="J60" s="5">
        <f>Data!J57</f>
        <v>240</v>
      </c>
      <c r="K60" s="5" t="str">
        <f>IF(Data!K57="","",Data!K57)</f>
        <v/>
      </c>
      <c r="L60" s="5" t="str">
        <f>IF(Data!L57="","",Data!L57)</f>
        <v/>
      </c>
      <c r="M60" s="39" t="str">
        <f>IF(Data!M57="","",Data!M57)</f>
        <v>Steel FC</v>
      </c>
      <c r="N60" s="39" t="str">
        <f>IF(Data!N57="","",Data!N57)</f>
        <v>BD</v>
      </c>
      <c r="O60" s="39" t="str">
        <f>IF(Data!O57="","",Data!O57)</f>
        <v>Conc</v>
      </c>
      <c r="P60" s="5" t="str">
        <f>IF(Data!P57="","",Data!P57)</f>
        <v/>
      </c>
      <c r="Q60" s="5">
        <f>IF(Data!Q57="","",Data!Q57)</f>
        <v>4</v>
      </c>
      <c r="R60" s="39">
        <f>IF(Data!R57="","",Data!R57)</f>
        <v>1953</v>
      </c>
      <c r="S60" s="5" t="str">
        <f>IF(Data!S57="","",Data!S57)</f>
        <v/>
      </c>
    </row>
    <row r="61" spans="1:19" ht="18" customHeight="1">
      <c r="A61" s="5" t="str">
        <f>Data!A58</f>
        <v>11RN73</v>
      </c>
      <c r="B61" s="5" t="str">
        <f>Data!B58</f>
        <v>FCEN RR</v>
      </c>
      <c r="C61" s="5">
        <f>Data!C58</f>
        <v>0</v>
      </c>
      <c r="D61" s="5" t="str">
        <f>Data!D58</f>
        <v>US-441</v>
      </c>
      <c r="E61" s="5">
        <f>Data!E58</f>
        <v>5</v>
      </c>
      <c r="F61" s="36" t="str">
        <f>Data!F58</f>
        <v>Mount Dora</v>
      </c>
      <c r="G61" s="37">
        <f>Data!G58</f>
        <v>28.791746379999999</v>
      </c>
      <c r="H61" s="42">
        <f>Data!H58</f>
        <v>-81.624976689999997</v>
      </c>
      <c r="I61" s="5">
        <f>Data!I58</f>
        <v>1</v>
      </c>
      <c r="J61" s="5">
        <f>Data!J58</f>
        <v>235</v>
      </c>
      <c r="K61" s="5" t="str">
        <f>IF(Data!K58="","",Data!K58)</f>
        <v/>
      </c>
      <c r="L61" s="5" t="str">
        <f>IF(Data!L58="","",Data!L58)</f>
        <v/>
      </c>
      <c r="M61" s="39" t="str">
        <f>IF(Data!M58="","",Data!M58)</f>
        <v>Girder and Floorbeam System FC</v>
      </c>
      <c r="N61" s="39" t="str">
        <f>IF(Data!N58="","",Data!N58)</f>
        <v>BD</v>
      </c>
      <c r="O61" s="39" t="str">
        <f>IF(Data!O58="","",Data!O58)</f>
        <v>Conc</v>
      </c>
      <c r="P61" s="5" t="str">
        <f>IF(Data!P58="","",Data!P58)</f>
        <v/>
      </c>
      <c r="Q61" s="5">
        <f>IF(Data!Q58="","",Data!Q58)</f>
        <v>4</v>
      </c>
      <c r="R61" s="39">
        <f>IF(Data!R58="","",Data!R58)</f>
        <v>1959</v>
      </c>
      <c r="S61" s="5" t="str">
        <f>IF(Data!S58="","",Data!S58)</f>
        <v>Y</v>
      </c>
    </row>
    <row r="62" spans="1:19" ht="18" customHeight="1">
      <c r="A62" s="5" t="str">
        <f>Data!A59</f>
        <v>36RN55</v>
      </c>
      <c r="B62" s="5" t="str">
        <f>Data!B59</f>
        <v>FNOR RR</v>
      </c>
      <c r="C62" s="5">
        <f>Data!C59</f>
        <v>0</v>
      </c>
      <c r="D62" s="5" t="str">
        <f>Data!D59</f>
        <v>SR-40</v>
      </c>
      <c r="E62" s="5">
        <f>Data!E59</f>
        <v>5</v>
      </c>
      <c r="F62" s="36" t="str">
        <f>Data!F59</f>
        <v>Rainbow Falls</v>
      </c>
      <c r="G62" s="37">
        <f>Data!G59</f>
        <v>29.114378800000001</v>
      </c>
      <c r="H62" s="42">
        <f>Data!H59</f>
        <v>-82.445451019999993</v>
      </c>
      <c r="I62" s="5">
        <f>Data!I59</f>
        <v>1</v>
      </c>
      <c r="J62" s="5">
        <f>Data!J59</f>
        <v>86</v>
      </c>
      <c r="K62" s="5" t="str">
        <f>IF(Data!K59="","",Data!K59)</f>
        <v/>
      </c>
      <c r="L62" s="5" t="str">
        <f>IF(Data!L59="","",Data!L59)</f>
        <v/>
      </c>
      <c r="M62" s="39" t="str">
        <f>IF(Data!M59="","",Data!M59)</f>
        <v>Timber | Timber |Timber| Steel|Timber|Timber</v>
      </c>
      <c r="N62" s="39" t="str">
        <f>IF(Data!N59="","",Data!N59)</f>
        <v>OD</v>
      </c>
      <c r="O62" s="39" t="str">
        <f>IF(Data!O59="","",Data!O59)</f>
        <v>Timber</v>
      </c>
      <c r="P62" s="5" t="str">
        <f>IF(Data!P59="","",Data!P59)</f>
        <v/>
      </c>
      <c r="Q62" s="5">
        <f>IF(Data!Q59="","",Data!Q59)</f>
        <v>6</v>
      </c>
      <c r="R62" s="39">
        <f>IF(Data!R59="","",Data!R59)</f>
        <v>1925</v>
      </c>
      <c r="S62" s="5" t="str">
        <f>IF(Data!S59="","",Data!S59)</f>
        <v/>
      </c>
    </row>
    <row r="63" spans="1:19" ht="18" customHeight="1">
      <c r="A63" s="5" t="str">
        <f>Data!A60</f>
        <v>87RN70</v>
      </c>
      <c r="B63" s="5" t="str">
        <f>Data!B60</f>
        <v>FEC</v>
      </c>
      <c r="C63" s="5">
        <f>Data!C60</f>
        <v>0</v>
      </c>
      <c r="D63" s="5" t="str">
        <f>Data!D60</f>
        <v>S Okeechobee Rd</v>
      </c>
      <c r="E63" s="5">
        <f>Data!E60</f>
        <v>6</v>
      </c>
      <c r="F63" s="36" t="str">
        <f>Data!F60</f>
        <v>Miami</v>
      </c>
      <c r="G63" s="37">
        <f>Data!G60</f>
        <v>25.840052910000001</v>
      </c>
      <c r="H63" s="42">
        <f>Data!H60</f>
        <v>-80.303897559999996</v>
      </c>
      <c r="I63" s="5">
        <f>Data!I60</f>
        <v>1</v>
      </c>
      <c r="J63" s="5">
        <f>Data!J60</f>
        <v>98</v>
      </c>
      <c r="K63" s="5" t="str">
        <f>IF(Data!K60="","",Data!K60)</f>
        <v/>
      </c>
      <c r="L63" s="5" t="str">
        <f>IF(Data!L60="","",Data!L60)</f>
        <v/>
      </c>
      <c r="M63" s="39" t="str">
        <f>IF(Data!M60="","",Data!M60)</f>
        <v>Steel|Steel FC|Steel</v>
      </c>
      <c r="N63" s="39" t="str">
        <f>IF(Data!N60="","",Data!N60)</f>
        <v>CD</v>
      </c>
      <c r="O63" s="39" t="str">
        <f>IF(Data!O60="","",Data!O60)</f>
        <v>Conc</v>
      </c>
      <c r="P63" s="5" t="str">
        <f>IF(Data!P60="","",Data!P60)</f>
        <v/>
      </c>
      <c r="Q63" s="5">
        <f>IF(Data!Q60="","",Data!Q60)</f>
        <v>3</v>
      </c>
      <c r="R63" s="39" t="str">
        <f>IF(Data!R60="","",Data!R60)</f>
        <v/>
      </c>
      <c r="S63" s="5" t="str">
        <f>IF(Data!S60="","",Data!S60)</f>
        <v/>
      </c>
    </row>
  </sheetData>
  <mergeCells count="2">
    <mergeCell ref="I3:S3"/>
    <mergeCell ref="A3:H3"/>
  </mergeCells>
  <phoneticPr fontId="4" type="noConversion"/>
  <pageMargins left="0.7" right="0.7" top="0.75" bottom="0.75" header="0.3" footer="0.3"/>
  <pageSetup paperSize="3"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FE7F-14A8-491E-8AD4-D26254E28A8B}">
  <dimension ref="A1:L63"/>
  <sheetViews>
    <sheetView showZeros="0" view="pageBreakPreview" zoomScaleNormal="100" zoomScaleSheetLayoutView="100" workbookViewId="0">
      <selection activeCell="A4" sqref="A4"/>
    </sheetView>
  </sheetViews>
  <sheetFormatPr defaultColWidth="9.54296875" defaultRowHeight="20.149999999999999" customHeight="1"/>
  <cols>
    <col min="1" max="3" width="10.54296875" style="2" customWidth="1"/>
    <col min="4" max="4" width="20.54296875" style="2" customWidth="1"/>
    <col min="5" max="9" width="10.54296875" style="2" customWidth="1"/>
    <col min="10" max="16384" width="9.54296875" style="2"/>
  </cols>
  <sheetData>
    <row r="1" spans="1:12" s="44" customFormat="1" ht="30" customHeight="1">
      <c r="A1" s="49" t="s">
        <v>203</v>
      </c>
      <c r="B1" s="43"/>
      <c r="F1" s="43"/>
      <c r="G1" s="43"/>
      <c r="H1" s="45"/>
      <c r="I1" s="46"/>
      <c r="L1" s="43"/>
    </row>
    <row r="2" spans="1:12" s="44" customFormat="1" ht="10" customHeight="1">
      <c r="A2" s="45"/>
      <c r="B2" s="43"/>
      <c r="F2" s="43"/>
      <c r="G2" s="43"/>
      <c r="H2" s="45"/>
      <c r="I2" s="46"/>
      <c r="L2" s="43"/>
    </row>
    <row r="3" spans="1:12" ht="20.149999999999999" customHeight="1">
      <c r="A3" s="61" t="s">
        <v>201</v>
      </c>
      <c r="B3" s="61"/>
      <c r="C3" s="61"/>
      <c r="D3" s="61"/>
      <c r="E3" s="61"/>
      <c r="F3" s="61" t="s">
        <v>204</v>
      </c>
      <c r="G3" s="61"/>
      <c r="H3" s="61"/>
      <c r="I3" s="61"/>
    </row>
    <row r="4" spans="1:12" ht="40" customHeight="1">
      <c r="A4" s="54" t="str">
        <f>Data!A1</f>
        <v>Bridge No.</v>
      </c>
      <c r="B4" s="54" t="str">
        <f>Data!B1</f>
        <v>Railway</v>
      </c>
      <c r="C4" s="54" t="str">
        <f>Data!C1</f>
        <v>Mile Post</v>
      </c>
      <c r="D4" s="54" t="str">
        <f>Data!D1</f>
        <v>Intersection</v>
      </c>
      <c r="E4" s="54" t="str">
        <f>Data!E1</f>
        <v>District</v>
      </c>
      <c r="F4" s="54" t="str">
        <f>Data!Z1</f>
        <v>Design Cooper 
E- Rating</v>
      </c>
      <c r="G4" s="54" t="str">
        <f>Data!AA1</f>
        <v>Normal Cooper 
E-Rating</v>
      </c>
      <c r="H4" s="54" t="str">
        <f>Data!AB1</f>
        <v>Max Cooper 
E- Rating</v>
      </c>
      <c r="I4" s="54" t="str">
        <f>Data!AC1</f>
        <v>286K 
Equivalent</v>
      </c>
    </row>
    <row r="5" spans="1:12" ht="18" customHeight="1">
      <c r="A5" s="48" t="str">
        <f>IF(Data!A2="","",Data!A2)</f>
        <v>87RN22</v>
      </c>
      <c r="B5" s="48" t="str">
        <f>IF(Data!B2="","",Data!B2)</f>
        <v>SFRC</v>
      </c>
      <c r="C5" s="48">
        <f>IF(Data!C2="","",Data!C2)</f>
        <v>37.340000000000003</v>
      </c>
      <c r="D5" s="48" t="str">
        <f>IF(Data!D2="","",Data!D2)</f>
        <v>Miami Canal</v>
      </c>
      <c r="E5" s="48">
        <f>IF(Data!E2="","",Data!E2)</f>
        <v>4</v>
      </c>
      <c r="F5" s="48" t="str">
        <f>IF(Data!Z2="","",Data!Z2)</f>
        <v/>
      </c>
      <c r="G5" s="48" t="str">
        <f>IF(Data!AA2="","",Data!AA2)</f>
        <v/>
      </c>
      <c r="H5" s="48" t="str">
        <f>IF(Data!AB2="","",Data!AB2)</f>
        <v/>
      </c>
      <c r="I5" s="48" t="str">
        <f>IF(Data!AC2="","",Data!AC2)</f>
        <v/>
      </c>
    </row>
    <row r="6" spans="1:12" ht="18" customHeight="1">
      <c r="A6" s="48" t="str">
        <f>IF(Data!A3="","",Data!A3)</f>
        <v>87RN23</v>
      </c>
      <c r="B6" s="48" t="str">
        <f>IF(Data!B3="","",Data!B3)</f>
        <v>SFRC</v>
      </c>
      <c r="C6" s="48">
        <f>IF(Data!C3="","",Data!C3)</f>
        <v>37.68</v>
      </c>
      <c r="D6" s="48" t="str">
        <f>IF(Data!D3="","",Data!D3)</f>
        <v>Miami Canal</v>
      </c>
      <c r="E6" s="48">
        <f>IF(Data!E3="","",Data!E3)</f>
        <v>4</v>
      </c>
      <c r="F6" s="48" t="str">
        <f>IF(Data!Z3="","",Data!Z3)</f>
        <v/>
      </c>
      <c r="G6" s="48" t="str">
        <f>IF(Data!AA3="","",Data!AA3)</f>
        <v/>
      </c>
      <c r="H6" s="48" t="str">
        <f>IF(Data!AB3="","",Data!AB3)</f>
        <v/>
      </c>
      <c r="I6" s="48" t="str">
        <f>IF(Data!AC3="","",Data!AC3)</f>
        <v/>
      </c>
    </row>
    <row r="7" spans="1:12" ht="18" customHeight="1">
      <c r="A7" s="48" t="str">
        <f>IF(Data!A4="","",Data!A4)</f>
        <v>87RN24</v>
      </c>
      <c r="B7" s="48" t="str">
        <f>IF(Data!B4="","",Data!B4)</f>
        <v>SFRC</v>
      </c>
      <c r="C7" s="48">
        <f>IF(Data!C4="","",Data!C4)</f>
        <v>37.79</v>
      </c>
      <c r="D7" s="48" t="str">
        <f>IF(Data!D4="","",Data!D4)</f>
        <v>Miami Canal</v>
      </c>
      <c r="E7" s="48">
        <f>IF(Data!E4="","",Data!E4)</f>
        <v>4</v>
      </c>
      <c r="F7" s="48" t="str">
        <f>IF(Data!Z4="","",Data!Z4)</f>
        <v/>
      </c>
      <c r="G7" s="48" t="str">
        <f>IF(Data!AA4="","",Data!AA4)</f>
        <v/>
      </c>
      <c r="H7" s="48" t="str">
        <f>IF(Data!AB4="","",Data!AB4)</f>
        <v/>
      </c>
      <c r="I7" s="48" t="str">
        <f>IF(Data!AC4="","",Data!AC4)</f>
        <v/>
      </c>
    </row>
    <row r="8" spans="1:12" ht="18" customHeight="1">
      <c r="A8" s="48" t="str">
        <f>IF(Data!A5="","",Data!A5)</f>
        <v>87RN25</v>
      </c>
      <c r="B8" s="48" t="str">
        <f>IF(Data!B5="","",Data!B5)</f>
        <v>SFRC</v>
      </c>
      <c r="C8" s="48">
        <f>IF(Data!C5="","",Data!C5)</f>
        <v>38.25</v>
      </c>
      <c r="D8" s="48" t="str">
        <f>IF(Data!D5="","",Data!D5)</f>
        <v>Miami Canal</v>
      </c>
      <c r="E8" s="48">
        <f>IF(Data!E5="","",Data!E5)</f>
        <v>4</v>
      </c>
      <c r="F8" s="48" t="str">
        <f>IF(Data!Z5="","",Data!Z5)</f>
        <v/>
      </c>
      <c r="G8" s="48" t="str">
        <f>IF(Data!AA5="","",Data!AA5)</f>
        <v/>
      </c>
      <c r="H8" s="48" t="str">
        <f>IF(Data!AB5="","",Data!AB5)</f>
        <v/>
      </c>
      <c r="I8" s="48" t="str">
        <f>IF(Data!AC5="","",Data!AC5)</f>
        <v/>
      </c>
    </row>
    <row r="9" spans="1:12" ht="18" customHeight="1">
      <c r="A9" s="48" t="str">
        <f>IF(Data!A6="","",Data!A6)</f>
        <v>79RN40</v>
      </c>
      <c r="B9" s="48" t="str">
        <f>IF(Data!B6="","",Data!B6)</f>
        <v>CFRC</v>
      </c>
      <c r="C9" s="48">
        <f>IF(Data!C6="","",Data!C6)</f>
        <v>752.2</v>
      </c>
      <c r="D9" s="48" t="str">
        <f>IF(Data!D6="","",Data!D6)</f>
        <v>Bike Trail 621318N</v>
      </c>
      <c r="E9" s="48">
        <f>IF(Data!E6="","",Data!E6)</f>
        <v>5</v>
      </c>
      <c r="F9" s="48" t="str">
        <f>IF(Data!Z6="","",Data!Z6)</f>
        <v/>
      </c>
      <c r="G9" s="48" t="str">
        <f>IF(Data!AA6="","",Data!AA6)</f>
        <v/>
      </c>
      <c r="H9" s="48" t="str">
        <f>IF(Data!AB6="","",Data!AB6)</f>
        <v/>
      </c>
      <c r="I9" s="48" t="str">
        <f>IF(Data!AC6="","",Data!AC6)</f>
        <v/>
      </c>
    </row>
    <row r="10" spans="1:12" ht="18" customHeight="1">
      <c r="A10" s="48" t="str">
        <f>IF(Data!A7="","",Data!A7)</f>
        <v>79RN41</v>
      </c>
      <c r="B10" s="48" t="str">
        <f>IF(Data!B7="","",Data!B7)</f>
        <v>CFRC</v>
      </c>
      <c r="C10" s="48">
        <f>IF(Data!C7="","",Data!C7)</f>
        <v>763.1</v>
      </c>
      <c r="D10" s="48" t="str">
        <f>IF(Data!D7="","",Data!D7)</f>
        <v>St John's River</v>
      </c>
      <c r="E10" s="48">
        <f>IF(Data!E7="","",Data!E7)</f>
        <v>5</v>
      </c>
      <c r="F10" s="48" t="str">
        <f>IF(Data!Z7="","",Data!Z7)</f>
        <v/>
      </c>
      <c r="G10" s="48" t="str">
        <f>IF(Data!AA7="","",Data!AA7)</f>
        <v/>
      </c>
      <c r="H10" s="48" t="str">
        <f>IF(Data!AB7="","",Data!AB7)</f>
        <v/>
      </c>
      <c r="I10" s="48" t="str">
        <f>IF(Data!AC7="","",Data!AC7)</f>
        <v/>
      </c>
    </row>
    <row r="11" spans="1:12" ht="18" customHeight="1">
      <c r="A11" s="48" t="str">
        <f>IF(Data!A8="","",Data!A8)</f>
        <v>79RN42</v>
      </c>
      <c r="B11" s="48" t="str">
        <f>IF(Data!B8="","",Data!B8)</f>
        <v>CFRC</v>
      </c>
      <c r="C11" s="48">
        <f>IF(Data!C8="","",Data!C8)</f>
        <v>764</v>
      </c>
      <c r="D11" s="48" t="str">
        <f>IF(Data!D8="","",Data!D8)</f>
        <v>Ditch</v>
      </c>
      <c r="E11" s="48">
        <f>IF(Data!E8="","",Data!E8)</f>
        <v>5</v>
      </c>
      <c r="F11" s="48" t="str">
        <f>IF(Data!Z8="","",Data!Z8)</f>
        <v/>
      </c>
      <c r="G11" s="48" t="str">
        <f>IF(Data!AA8="","",Data!AA8)</f>
        <v/>
      </c>
      <c r="H11" s="48" t="str">
        <f>IF(Data!AB8="","",Data!AB8)</f>
        <v/>
      </c>
      <c r="I11" s="48" t="str">
        <f>IF(Data!AC8="","",Data!AC8)</f>
        <v/>
      </c>
    </row>
    <row r="12" spans="1:12" ht="18" customHeight="1">
      <c r="A12" s="48" t="str">
        <f>IF(Data!A9="","",Data!A9)</f>
        <v>75RN43</v>
      </c>
      <c r="B12" s="48" t="str">
        <f>IF(Data!B9="","",Data!B9)</f>
        <v>CFRC</v>
      </c>
      <c r="C12" s="48">
        <f>IF(Data!C9="","",Data!C9)</f>
        <v>784.3</v>
      </c>
      <c r="D12" s="48" t="str">
        <f>IF(Data!D9="","",Data!D9)</f>
        <v>US 17/92  622149G</v>
      </c>
      <c r="E12" s="48">
        <f>IF(Data!E9="","",Data!E9)</f>
        <v>5</v>
      </c>
      <c r="F12" s="48" t="str">
        <f>IF(Data!Z9="","",Data!Z9)</f>
        <v/>
      </c>
      <c r="G12" s="48" t="str">
        <f>IF(Data!AA9="","",Data!AA9)</f>
        <v/>
      </c>
      <c r="H12" s="48" t="str">
        <f>IF(Data!AB9="","",Data!AB9)</f>
        <v/>
      </c>
      <c r="I12" s="48" t="str">
        <f>IF(Data!AC9="","",Data!AC9)</f>
        <v/>
      </c>
    </row>
    <row r="13" spans="1:12" ht="18" customHeight="1">
      <c r="A13" s="48" t="str">
        <f>IF(Data!A10="","",Data!A10)</f>
        <v>75RN44</v>
      </c>
      <c r="B13" s="48" t="str">
        <f>IF(Data!B10="","",Data!B10)</f>
        <v>CFRC</v>
      </c>
      <c r="C13" s="48">
        <f>IF(Data!C10="","",Data!C10)</f>
        <v>800.6</v>
      </c>
      <c r="D13" s="48" t="str">
        <f>IF(Data!D10="","",Data!D10)</f>
        <v>Slough/Creek</v>
      </c>
      <c r="E13" s="48">
        <f>IF(Data!E10="","",Data!E10)</f>
        <v>5</v>
      </c>
      <c r="F13" s="48" t="str">
        <f>IF(Data!Z10="","",Data!Z10)</f>
        <v/>
      </c>
      <c r="G13" s="48" t="str">
        <f>IF(Data!AA10="","",Data!AA10)</f>
        <v/>
      </c>
      <c r="H13" s="48" t="str">
        <f>IF(Data!AB10="","",Data!AB10)</f>
        <v/>
      </c>
      <c r="I13" s="48" t="str">
        <f>IF(Data!AC10="","",Data!AC10)</f>
        <v/>
      </c>
    </row>
    <row r="14" spans="1:12" ht="18" customHeight="1">
      <c r="A14" s="48" t="str">
        <f>IF(Data!A11="","",Data!A11)</f>
        <v>92RN45</v>
      </c>
      <c r="B14" s="48" t="str">
        <f>IF(Data!B11="","",Data!B11)</f>
        <v>CFRC</v>
      </c>
      <c r="C14" s="48">
        <f>IF(Data!C11="","",Data!C11)</f>
        <v>806.9</v>
      </c>
      <c r="D14" s="48" t="str">
        <f>IF(Data!D11="","",Data!D11)</f>
        <v>Creek</v>
      </c>
      <c r="E14" s="48">
        <f>IF(Data!E11="","",Data!E11)</f>
        <v>5</v>
      </c>
      <c r="F14" s="48" t="str">
        <f>IF(Data!Z11="","",Data!Z11)</f>
        <v/>
      </c>
      <c r="G14" s="48" t="str">
        <f>IF(Data!AA11="","",Data!AA11)</f>
        <v/>
      </c>
      <c r="H14" s="48" t="str">
        <f>IF(Data!AB11="","",Data!AB11)</f>
        <v/>
      </c>
      <c r="I14" s="48" t="str">
        <f>IF(Data!AC11="","",Data!AC11)</f>
        <v/>
      </c>
    </row>
    <row r="15" spans="1:12" ht="18" customHeight="1">
      <c r="A15" s="48" t="str">
        <f>IF(Data!A12="","",Data!A12)</f>
        <v>92RN46</v>
      </c>
      <c r="B15" s="48" t="str">
        <f>IF(Data!B12="","",Data!B12)</f>
        <v>CFRC</v>
      </c>
      <c r="C15" s="48">
        <f>IF(Data!C12="","",Data!C12)</f>
        <v>809.7</v>
      </c>
      <c r="D15" s="48" t="str">
        <f>IF(Data!D12="","",Data!D12)</f>
        <v>Ditch</v>
      </c>
      <c r="E15" s="48">
        <f>IF(Data!E12="","",Data!E12)</f>
        <v>5</v>
      </c>
      <c r="F15" s="48" t="str">
        <f>IF(Data!Z12="","",Data!Z12)</f>
        <v/>
      </c>
      <c r="G15" s="48" t="str">
        <f>IF(Data!AA12="","",Data!AA12)</f>
        <v/>
      </c>
      <c r="H15" s="48" t="str">
        <f>IF(Data!AB12="","",Data!AB12)</f>
        <v/>
      </c>
      <c r="I15" s="48" t="str">
        <f>IF(Data!AC12="","",Data!AC12)</f>
        <v/>
      </c>
    </row>
    <row r="16" spans="1:12" ht="18" customHeight="1">
      <c r="A16" s="48" t="str">
        <f>IF(Data!A13="","",Data!A13)</f>
        <v>92RR47</v>
      </c>
      <c r="B16" s="48" t="str">
        <f>IF(Data!B13="","",Data!B13)</f>
        <v>CFRC</v>
      </c>
      <c r="C16" s="48">
        <f>IF(Data!C13="","",Data!C13)</f>
        <v>811.4</v>
      </c>
      <c r="D16" s="48" t="str">
        <f>IF(Data!D13="","",Data!D13)</f>
        <v>Shingle Creek</v>
      </c>
      <c r="E16" s="48">
        <f>IF(Data!E13="","",Data!E13)</f>
        <v>5</v>
      </c>
      <c r="F16" s="48" t="str">
        <f>IF(Data!Z13="","",Data!Z13)</f>
        <v/>
      </c>
      <c r="G16" s="48" t="str">
        <f>IF(Data!AA13="","",Data!AA13)</f>
        <v/>
      </c>
      <c r="H16" s="48" t="str">
        <f>IF(Data!AB13="","",Data!AB13)</f>
        <v/>
      </c>
      <c r="I16" s="48" t="str">
        <f>IF(Data!AC13="","",Data!AC13)</f>
        <v/>
      </c>
    </row>
    <row r="17" spans="1:9" ht="18" customHeight="1">
      <c r="A17" s="48" t="str">
        <f>IF(Data!A14="","",Data!A14)</f>
        <v>92RL47</v>
      </c>
      <c r="B17" s="48" t="str">
        <f>IF(Data!B14="","",Data!B14)</f>
        <v>CFRC</v>
      </c>
      <c r="C17" s="48">
        <f>IF(Data!C14="","",Data!C14)</f>
        <v>811.4</v>
      </c>
      <c r="D17" s="48" t="str">
        <f>IF(Data!D14="","",Data!D14)</f>
        <v>Shingle Creek</v>
      </c>
      <c r="E17" s="48">
        <f>IF(Data!E14="","",Data!E14)</f>
        <v>5</v>
      </c>
      <c r="F17" s="48" t="str">
        <f>IF(Data!Z14="","",Data!Z14)</f>
        <v/>
      </c>
      <c r="G17" s="48" t="str">
        <f>IF(Data!AA14="","",Data!AA14)</f>
        <v/>
      </c>
      <c r="H17" s="48" t="str">
        <f>IF(Data!AB14="","",Data!AB14)</f>
        <v/>
      </c>
      <c r="I17" s="48" t="str">
        <f>IF(Data!AC14="","",Data!AC14)</f>
        <v/>
      </c>
    </row>
    <row r="18" spans="1:9" ht="18" customHeight="1">
      <c r="A18" s="48" t="str">
        <f>IF(Data!A15="","",Data!A15)</f>
        <v>93RN01</v>
      </c>
      <c r="B18" s="48" t="str">
        <f>IF(Data!B15="","",Data!B15)</f>
        <v>SFRC</v>
      </c>
      <c r="C18" s="48">
        <f>IF(Data!C15="","",Data!C15)</f>
        <v>965.25</v>
      </c>
      <c r="D18" s="48" t="str">
        <f>IF(Data!D15="","",Data!D15)</f>
        <v>Earman Canal C-17</v>
      </c>
      <c r="E18" s="48">
        <f>IF(Data!E15="","",Data!E15)</f>
        <v>4</v>
      </c>
      <c r="F18" s="48" t="str">
        <f>IF(Data!Z15="","",Data!Z15)</f>
        <v/>
      </c>
      <c r="G18" s="48" t="str">
        <f>IF(Data!AA15="","",Data!AA15)</f>
        <v/>
      </c>
      <c r="H18" s="48" t="str">
        <f>IF(Data!AB15="","",Data!AB15)</f>
        <v/>
      </c>
      <c r="I18" s="48" t="str">
        <f>IF(Data!AC15="","",Data!AC15)</f>
        <v/>
      </c>
    </row>
    <row r="19" spans="1:9" ht="18" customHeight="1">
      <c r="A19" s="48" t="str">
        <f>IF(Data!A16="","",Data!A16)</f>
        <v>93RR02</v>
      </c>
      <c r="B19" s="48" t="str">
        <f>IF(Data!B16="","",Data!B16)</f>
        <v>SFRC</v>
      </c>
      <c r="C19" s="48">
        <f>IF(Data!C16="","",Data!C16)</f>
        <v>974.72</v>
      </c>
      <c r="D19" s="48" t="str">
        <f>IF(Data!D16="","",Data!D16)</f>
        <v>W. Palm Beach Canal</v>
      </c>
      <c r="E19" s="48">
        <f>IF(Data!E16="","",Data!E16)</f>
        <v>4</v>
      </c>
      <c r="F19" s="48" t="str">
        <f>IF(Data!Z16="","",Data!Z16)</f>
        <v/>
      </c>
      <c r="G19" s="48" t="str">
        <f>IF(Data!AA16="","",Data!AA16)</f>
        <v/>
      </c>
      <c r="H19" s="48" t="str">
        <f>IF(Data!AB16="","",Data!AB16)</f>
        <v/>
      </c>
      <c r="I19" s="48" t="str">
        <f>IF(Data!AC16="","",Data!AC16)</f>
        <v/>
      </c>
    </row>
    <row r="20" spans="1:9" ht="18" customHeight="1">
      <c r="A20" s="48" t="str">
        <f>IF(Data!A17="","",Data!A17)</f>
        <v>93RL02</v>
      </c>
      <c r="B20" s="48" t="str">
        <f>IF(Data!B17="","",Data!B17)</f>
        <v>SFRC</v>
      </c>
      <c r="C20" s="48">
        <f>IF(Data!C17="","",Data!C17)</f>
        <v>974.72</v>
      </c>
      <c r="D20" s="48" t="str">
        <f>IF(Data!D17="","",Data!D17)</f>
        <v>W. Palm Beach Canal</v>
      </c>
      <c r="E20" s="48">
        <f>IF(Data!E17="","",Data!E17)</f>
        <v>4</v>
      </c>
      <c r="F20" s="48" t="str">
        <f>IF(Data!Z17="","",Data!Z17)</f>
        <v/>
      </c>
      <c r="G20" s="48" t="str">
        <f>IF(Data!AA17="","",Data!AA17)</f>
        <v/>
      </c>
      <c r="H20" s="48" t="str">
        <f>IF(Data!AB17="","",Data!AB17)</f>
        <v/>
      </c>
      <c r="I20" s="48" t="str">
        <f>IF(Data!AC17="","",Data!AC17)</f>
        <v/>
      </c>
    </row>
    <row r="21" spans="1:9" ht="18" customHeight="1">
      <c r="A21" s="48" t="str">
        <f>IF(Data!A18="","",Data!A18)</f>
        <v>93RR03</v>
      </c>
      <c r="B21" s="48" t="str">
        <f>IF(Data!B18="","",Data!B18)</f>
        <v>SFRC</v>
      </c>
      <c r="C21" s="48">
        <f>IF(Data!C18="","",Data!C18)</f>
        <v>982.1</v>
      </c>
      <c r="D21" s="48" t="str">
        <f>IF(Data!D18="","",Data!D18)</f>
        <v>Boynton Canal</v>
      </c>
      <c r="E21" s="48">
        <f>IF(Data!E18="","",Data!E18)</f>
        <v>4</v>
      </c>
      <c r="F21" s="48" t="str">
        <f>IF(Data!Z18="","",Data!Z18)</f>
        <v/>
      </c>
      <c r="G21" s="48" t="str">
        <f>IF(Data!AA18="","",Data!AA18)</f>
        <v/>
      </c>
      <c r="H21" s="48" t="str">
        <f>IF(Data!AB18="","",Data!AB18)</f>
        <v/>
      </c>
      <c r="I21" s="48" t="str">
        <f>IF(Data!AC18="","",Data!AC18)</f>
        <v/>
      </c>
    </row>
    <row r="22" spans="1:9" ht="18" customHeight="1">
      <c r="A22" s="48" t="str">
        <f>IF(Data!A19="","",Data!A19)</f>
        <v>93RL03</v>
      </c>
      <c r="B22" s="48" t="str">
        <f>IF(Data!B19="","",Data!B19)</f>
        <v>SFRC</v>
      </c>
      <c r="C22" s="48">
        <f>IF(Data!C19="","",Data!C19)</f>
        <v>982.1</v>
      </c>
      <c r="D22" s="48" t="str">
        <f>IF(Data!D19="","",Data!D19)</f>
        <v>Boynton Canal</v>
      </c>
      <c r="E22" s="48">
        <f>IF(Data!E19="","",Data!E19)</f>
        <v>4</v>
      </c>
      <c r="F22" s="48" t="str">
        <f>IF(Data!Z19="","",Data!Z19)</f>
        <v/>
      </c>
      <c r="G22" s="48" t="str">
        <f>IF(Data!AA19="","",Data!AA19)</f>
        <v/>
      </c>
      <c r="H22" s="48" t="str">
        <f>IF(Data!AB19="","",Data!AB19)</f>
        <v/>
      </c>
      <c r="I22" s="48" t="str">
        <f>IF(Data!AC19="","",Data!AC19)</f>
        <v/>
      </c>
    </row>
    <row r="23" spans="1:9" ht="18" customHeight="1">
      <c r="A23" s="48" t="str">
        <f>IF(Data!A20="","",Data!A20)</f>
        <v>93RR04</v>
      </c>
      <c r="B23" s="48" t="str">
        <f>IF(Data!B20="","",Data!B20)</f>
        <v>SFRC</v>
      </c>
      <c r="C23" s="48">
        <f>IF(Data!C20="","",Data!C20)</f>
        <v>984.84</v>
      </c>
      <c r="D23" s="48" t="str">
        <f>IF(Data!D20="","",Data!D20)</f>
        <v>Lake Ida Outlet</v>
      </c>
      <c r="E23" s="48">
        <f>IF(Data!E20="","",Data!E20)</f>
        <v>4</v>
      </c>
      <c r="F23" s="48" t="str">
        <f>IF(Data!Z20="","",Data!Z20)</f>
        <v/>
      </c>
      <c r="G23" s="48" t="str">
        <f>IF(Data!AA20="","",Data!AA20)</f>
        <v/>
      </c>
      <c r="H23" s="48" t="str">
        <f>IF(Data!AB20="","",Data!AB20)</f>
        <v/>
      </c>
      <c r="I23" s="48" t="str">
        <f>IF(Data!AC20="","",Data!AC20)</f>
        <v/>
      </c>
    </row>
    <row r="24" spans="1:9" ht="18" customHeight="1">
      <c r="A24" s="48" t="str">
        <f>IF(Data!A21="","",Data!A21)</f>
        <v>93RL04</v>
      </c>
      <c r="B24" s="48" t="str">
        <f>IF(Data!B21="","",Data!B21)</f>
        <v>SFRC</v>
      </c>
      <c r="C24" s="48">
        <f>IF(Data!C21="","",Data!C21)</f>
        <v>984.84</v>
      </c>
      <c r="D24" s="48" t="str">
        <f>IF(Data!D21="","",Data!D21)</f>
        <v>Lake Ida Outlet</v>
      </c>
      <c r="E24" s="48">
        <f>IF(Data!E21="","",Data!E21)</f>
        <v>4</v>
      </c>
      <c r="F24" s="48" t="str">
        <f>IF(Data!Z21="","",Data!Z21)</f>
        <v/>
      </c>
      <c r="G24" s="48" t="str">
        <f>IF(Data!AA21="","",Data!AA21)</f>
        <v/>
      </c>
      <c r="H24" s="48" t="str">
        <f>IF(Data!AB21="","",Data!AB21)</f>
        <v/>
      </c>
      <c r="I24" s="48" t="str">
        <f>IF(Data!AC21="","",Data!AC21)</f>
        <v/>
      </c>
    </row>
    <row r="25" spans="1:9" ht="18" customHeight="1">
      <c r="A25" s="48" t="str">
        <f>IF(Data!A22="","",Data!A22)</f>
        <v>93RR05</v>
      </c>
      <c r="B25" s="48" t="str">
        <f>IF(Data!B22="","",Data!B22)</f>
        <v>SFRC</v>
      </c>
      <c r="C25" s="48">
        <f>IF(Data!C22="","",Data!C22)</f>
        <v>986.04</v>
      </c>
      <c r="D25" s="48" t="str">
        <f>IF(Data!D22="","",Data!D22)</f>
        <v>Lateral Canal (L-30)</v>
      </c>
      <c r="E25" s="48">
        <f>IF(Data!E22="","",Data!E22)</f>
        <v>4</v>
      </c>
      <c r="F25" s="48" t="str">
        <f>IF(Data!Z22="","",Data!Z22)</f>
        <v/>
      </c>
      <c r="G25" s="48" t="str">
        <f>IF(Data!AA22="","",Data!AA22)</f>
        <v/>
      </c>
      <c r="H25" s="48" t="str">
        <f>IF(Data!AB22="","",Data!AB22)</f>
        <v/>
      </c>
      <c r="I25" s="48" t="str">
        <f>IF(Data!AC22="","",Data!AC22)</f>
        <v/>
      </c>
    </row>
    <row r="26" spans="1:9" ht="18" customHeight="1">
      <c r="A26" s="48" t="str">
        <f>IF(Data!A23="","",Data!A23)</f>
        <v>93RL05</v>
      </c>
      <c r="B26" s="48" t="str">
        <f>IF(Data!B23="","",Data!B23)</f>
        <v>SFRC</v>
      </c>
      <c r="C26" s="48">
        <f>IF(Data!C23="","",Data!C23)</f>
        <v>986.04</v>
      </c>
      <c r="D26" s="48" t="str">
        <f>IF(Data!D23="","",Data!D23)</f>
        <v>Lateral Canal (L-30)</v>
      </c>
      <c r="E26" s="48">
        <f>IF(Data!E23="","",Data!E23)</f>
        <v>4</v>
      </c>
      <c r="F26" s="48" t="str">
        <f>IF(Data!Z23="","",Data!Z23)</f>
        <v/>
      </c>
      <c r="G26" s="48" t="str">
        <f>IF(Data!AA23="","",Data!AA23)</f>
        <v/>
      </c>
      <c r="H26" s="48" t="str">
        <f>IF(Data!AB23="","",Data!AB23)</f>
        <v/>
      </c>
      <c r="I26" s="48" t="str">
        <f>IF(Data!AC23="","",Data!AC23)</f>
        <v/>
      </c>
    </row>
    <row r="27" spans="1:9" ht="18" customHeight="1">
      <c r="A27" s="48" t="str">
        <f>IF(Data!A24="","",Data!A24)</f>
        <v>93RR06</v>
      </c>
      <c r="B27" s="48" t="str">
        <f>IF(Data!B24="","",Data!B24)</f>
        <v>SFRC</v>
      </c>
      <c r="C27" s="48">
        <f>IF(Data!C24="","",Data!C24)</f>
        <v>987.1</v>
      </c>
      <c r="D27" s="48" t="str">
        <f>IF(Data!D24="","",Data!D24)</f>
        <v>Ida Outlet</v>
      </c>
      <c r="E27" s="48">
        <f>IF(Data!E24="","",Data!E24)</f>
        <v>4</v>
      </c>
      <c r="F27" s="48" t="str">
        <f>IF(Data!Z24="","",Data!Z24)</f>
        <v/>
      </c>
      <c r="G27" s="48" t="str">
        <f>IF(Data!AA24="","",Data!AA24)</f>
        <v/>
      </c>
      <c r="H27" s="48" t="str">
        <f>IF(Data!AB24="","",Data!AB24)</f>
        <v/>
      </c>
      <c r="I27" s="48" t="str">
        <f>IF(Data!AC24="","",Data!AC24)</f>
        <v/>
      </c>
    </row>
    <row r="28" spans="1:9" ht="18" customHeight="1">
      <c r="A28" s="48" t="str">
        <f>IF(Data!A25="","",Data!A25)</f>
        <v>93RL06</v>
      </c>
      <c r="B28" s="48" t="str">
        <f>IF(Data!B25="","",Data!B25)</f>
        <v>SFRC</v>
      </c>
      <c r="C28" s="48">
        <f>IF(Data!C25="","",Data!C25)</f>
        <v>987.1</v>
      </c>
      <c r="D28" s="48" t="str">
        <f>IF(Data!D25="","",Data!D25)</f>
        <v>Ida Outlet</v>
      </c>
      <c r="E28" s="48">
        <f>IF(Data!E25="","",Data!E25)</f>
        <v>4</v>
      </c>
      <c r="F28" s="48" t="str">
        <f>IF(Data!Z25="","",Data!Z25)</f>
        <v/>
      </c>
      <c r="G28" s="48" t="str">
        <f>IF(Data!AA25="","",Data!AA25)</f>
        <v/>
      </c>
      <c r="H28" s="48" t="str">
        <f>IF(Data!AB25="","",Data!AB25)</f>
        <v/>
      </c>
      <c r="I28" s="48" t="str">
        <f>IF(Data!AC25="","",Data!AC25)</f>
        <v/>
      </c>
    </row>
    <row r="29" spans="1:9" ht="18" customHeight="1">
      <c r="A29" s="48" t="str">
        <f>IF(Data!A26="","",Data!A26)</f>
        <v>93RR07</v>
      </c>
      <c r="B29" s="48" t="str">
        <f>IF(Data!B26="","",Data!B26)</f>
        <v>SFRC</v>
      </c>
      <c r="C29" s="48">
        <f>IF(Data!C26="","",Data!C26)</f>
        <v>990.17</v>
      </c>
      <c r="D29" s="48" t="str">
        <f>IF(Data!D26="","",Data!D26)</f>
        <v>Canal #15</v>
      </c>
      <c r="E29" s="48">
        <f>IF(Data!E26="","",Data!E26)</f>
        <v>4</v>
      </c>
      <c r="F29" s="48" t="str">
        <f>IF(Data!Z26="","",Data!Z26)</f>
        <v/>
      </c>
      <c r="G29" s="48" t="str">
        <f>IF(Data!AA26="","",Data!AA26)</f>
        <v/>
      </c>
      <c r="H29" s="48" t="str">
        <f>IF(Data!AB26="","",Data!AB26)</f>
        <v/>
      </c>
      <c r="I29" s="48" t="str">
        <f>IF(Data!AC26="","",Data!AC26)</f>
        <v/>
      </c>
    </row>
    <row r="30" spans="1:9" ht="18" customHeight="1">
      <c r="A30" s="48" t="str">
        <f>IF(Data!A27="","",Data!A27)</f>
        <v>93RL07</v>
      </c>
      <c r="B30" s="48" t="str">
        <f>IF(Data!B27="","",Data!B27)</f>
        <v>SFRC</v>
      </c>
      <c r="C30" s="48">
        <f>IF(Data!C27="","",Data!C27)</f>
        <v>990.17</v>
      </c>
      <c r="D30" s="48" t="str">
        <f>IF(Data!D27="","",Data!D27)</f>
        <v>Canal #15</v>
      </c>
      <c r="E30" s="48">
        <f>IF(Data!E27="","",Data!E27)</f>
        <v>4</v>
      </c>
      <c r="F30" s="48" t="str">
        <f>IF(Data!Z27="","",Data!Z27)</f>
        <v/>
      </c>
      <c r="G30" s="48" t="str">
        <f>IF(Data!AA27="","",Data!AA27)</f>
        <v/>
      </c>
      <c r="H30" s="48" t="str">
        <f>IF(Data!AB27="","",Data!AB27)</f>
        <v/>
      </c>
      <c r="I30" s="48" t="str">
        <f>IF(Data!AC27="","",Data!AC27)</f>
        <v/>
      </c>
    </row>
    <row r="31" spans="1:9" ht="18" customHeight="1">
      <c r="A31" s="48" t="str">
        <f>IF(Data!A28="","",Data!A28)</f>
        <v>93RR08</v>
      </c>
      <c r="B31" s="48" t="str">
        <f>IF(Data!B28="","",Data!B28)</f>
        <v>SFRC</v>
      </c>
      <c r="C31" s="48">
        <f>IF(Data!C28="","",Data!C28)</f>
        <v>992.5</v>
      </c>
      <c r="D31" s="48" t="str">
        <f>IF(Data!D28="","",Data!D28)</f>
        <v>Equalizer Canal</v>
      </c>
      <c r="E31" s="48">
        <f>IF(Data!E28="","",Data!E28)</f>
        <v>4</v>
      </c>
      <c r="F31" s="48" t="str">
        <f>IF(Data!Z28="","",Data!Z28)</f>
        <v/>
      </c>
      <c r="G31" s="48" t="str">
        <f>IF(Data!AA28="","",Data!AA28)</f>
        <v/>
      </c>
      <c r="H31" s="48" t="str">
        <f>IF(Data!AB28="","",Data!AB28)</f>
        <v/>
      </c>
      <c r="I31" s="48" t="str">
        <f>IF(Data!AC28="","",Data!AC28)</f>
        <v/>
      </c>
    </row>
    <row r="32" spans="1:9" ht="18" customHeight="1">
      <c r="A32" s="48" t="str">
        <f>IF(Data!A29="","",Data!A29)</f>
        <v>93RL08</v>
      </c>
      <c r="B32" s="48" t="str">
        <f>IF(Data!B29="","",Data!B29)</f>
        <v>SFRC</v>
      </c>
      <c r="C32" s="48">
        <f>IF(Data!C29="","",Data!C29)</f>
        <v>992.5</v>
      </c>
      <c r="D32" s="48" t="str">
        <f>IF(Data!D29="","",Data!D29)</f>
        <v>Equalizer Canal</v>
      </c>
      <c r="E32" s="48">
        <f>IF(Data!E29="","",Data!E29)</f>
        <v>4</v>
      </c>
      <c r="F32" s="48" t="str">
        <f>IF(Data!Z29="","",Data!Z29)</f>
        <v/>
      </c>
      <c r="G32" s="48" t="str">
        <f>IF(Data!AA29="","",Data!AA29)</f>
        <v/>
      </c>
      <c r="H32" s="48" t="str">
        <f>IF(Data!AB29="","",Data!AB29)</f>
        <v/>
      </c>
      <c r="I32" s="48" t="str">
        <f>IF(Data!AC29="","",Data!AC29)</f>
        <v/>
      </c>
    </row>
    <row r="33" spans="1:9" ht="18" customHeight="1">
      <c r="A33" s="48" t="str">
        <f>IF(Data!A30="","",Data!A30)</f>
        <v>86RN09</v>
      </c>
      <c r="B33" s="48" t="str">
        <f>IF(Data!B30="","",Data!B30)</f>
        <v>SFRC</v>
      </c>
      <c r="C33" s="48">
        <f>IF(Data!C30="","",Data!C30)</f>
        <v>997.54</v>
      </c>
      <c r="D33" s="48" t="str">
        <f>IF(Data!D30="","",Data!D30)</f>
        <v>Hillsboro Canal</v>
      </c>
      <c r="E33" s="48">
        <f>IF(Data!E30="","",Data!E30)</f>
        <v>4</v>
      </c>
      <c r="F33" s="48" t="str">
        <f>IF(Data!Z30="","",Data!Z30)</f>
        <v/>
      </c>
      <c r="G33" s="48" t="str">
        <f>IF(Data!AA30="","",Data!AA30)</f>
        <v/>
      </c>
      <c r="H33" s="48" t="str">
        <f>IF(Data!AB30="","",Data!AB30)</f>
        <v/>
      </c>
      <c r="I33" s="48" t="str">
        <f>IF(Data!AC30="","",Data!AC30)</f>
        <v/>
      </c>
    </row>
    <row r="34" spans="1:9" ht="18" customHeight="1">
      <c r="A34" s="48" t="str">
        <f>IF(Data!A31="","",Data!A31)</f>
        <v>86RN10</v>
      </c>
      <c r="B34" s="48" t="str">
        <f>IF(Data!B31="","",Data!B31)</f>
        <v>SFRC</v>
      </c>
      <c r="C34" s="48">
        <f>IF(Data!C31="","",Data!C31)</f>
        <v>1004.36</v>
      </c>
      <c r="D34" s="48" t="str">
        <f>IF(Data!D31="","",Data!D31)</f>
        <v>Pompano Canal</v>
      </c>
      <c r="E34" s="48">
        <f>IF(Data!E31="","",Data!E31)</f>
        <v>4</v>
      </c>
      <c r="F34" s="48" t="str">
        <f>IF(Data!Z31="","",Data!Z31)</f>
        <v/>
      </c>
      <c r="G34" s="48" t="str">
        <f>IF(Data!AA31="","",Data!AA31)</f>
        <v/>
      </c>
      <c r="H34" s="48" t="str">
        <f>IF(Data!AB31="","",Data!AB31)</f>
        <v/>
      </c>
      <c r="I34" s="48" t="str">
        <f>IF(Data!AC31="","",Data!AC31)</f>
        <v/>
      </c>
    </row>
    <row r="35" spans="1:9" ht="18" customHeight="1">
      <c r="A35" s="48" t="str">
        <f>IF(Data!A32="","",Data!A32)</f>
        <v>86RN11</v>
      </c>
      <c r="B35" s="48" t="str">
        <f>IF(Data!B32="","",Data!B32)</f>
        <v>SFRC</v>
      </c>
      <c r="C35" s="48">
        <f>IF(Data!C32="","",Data!C32)</f>
        <v>1005.71</v>
      </c>
      <c r="D35" s="48" t="str">
        <f>IF(Data!D32="","",Data!D32)</f>
        <v>Cypress Canal</v>
      </c>
      <c r="E35" s="48">
        <f>IF(Data!E32="","",Data!E32)</f>
        <v>4</v>
      </c>
      <c r="F35" s="48" t="str">
        <f>IF(Data!Z32="","",Data!Z32)</f>
        <v/>
      </c>
      <c r="G35" s="48" t="str">
        <f>IF(Data!AA32="","",Data!AA32)</f>
        <v/>
      </c>
      <c r="H35" s="48" t="str">
        <f>IF(Data!AB32="","",Data!AB32)</f>
        <v/>
      </c>
      <c r="I35" s="48" t="str">
        <f>IF(Data!AC32="","",Data!AC32)</f>
        <v/>
      </c>
    </row>
    <row r="36" spans="1:9" ht="18" customHeight="1">
      <c r="A36" s="48" t="str">
        <f>IF(Data!A33="","",Data!A33)</f>
        <v>86RR12</v>
      </c>
      <c r="B36" s="48" t="str">
        <f>IF(Data!B33="","",Data!B33)</f>
        <v>SFRC</v>
      </c>
      <c r="C36" s="48">
        <f>IF(Data!C33="","",Data!C33)</f>
        <v>1008.99</v>
      </c>
      <c r="D36" s="48" t="str">
        <f>IF(Data!D33="","",Data!D33)</f>
        <v>South Fork New River</v>
      </c>
      <c r="E36" s="48">
        <f>IF(Data!E33="","",Data!E33)</f>
        <v>4</v>
      </c>
      <c r="F36" s="48" t="str">
        <f>IF(Data!Z33="","",Data!Z33)</f>
        <v/>
      </c>
      <c r="G36" s="48" t="str">
        <f>IF(Data!AA33="","",Data!AA33)</f>
        <v/>
      </c>
      <c r="H36" s="48" t="str">
        <f>IF(Data!AB33="","",Data!AB33)</f>
        <v/>
      </c>
      <c r="I36" s="48" t="str">
        <f>IF(Data!AC33="","",Data!AC33)</f>
        <v/>
      </c>
    </row>
    <row r="37" spans="1:9" ht="18" customHeight="1">
      <c r="A37" s="48" t="str">
        <f>IF(Data!A34="","",Data!A34)</f>
        <v>86RL12</v>
      </c>
      <c r="B37" s="48" t="str">
        <f>IF(Data!B34="","",Data!B34)</f>
        <v>SFRC</v>
      </c>
      <c r="C37" s="48">
        <f>IF(Data!C34="","",Data!C34)</f>
        <v>1008.99</v>
      </c>
      <c r="D37" s="48" t="str">
        <f>IF(Data!D34="","",Data!D34)</f>
        <v>South Fork New River</v>
      </c>
      <c r="E37" s="48">
        <f>IF(Data!E34="","",Data!E34)</f>
        <v>4</v>
      </c>
      <c r="F37" s="48" t="str">
        <f>IF(Data!Z34="","",Data!Z34)</f>
        <v/>
      </c>
      <c r="G37" s="48" t="str">
        <f>IF(Data!AA34="","",Data!AA34)</f>
        <v/>
      </c>
      <c r="H37" s="48" t="str">
        <f>IF(Data!AB34="","",Data!AB34)</f>
        <v/>
      </c>
      <c r="I37" s="48" t="str">
        <f>IF(Data!AC34="","",Data!AC34)</f>
        <v/>
      </c>
    </row>
    <row r="38" spans="1:9" ht="18" customHeight="1">
      <c r="A38" s="48" t="str">
        <f>IF(Data!A35="","",Data!A35)</f>
        <v>86RR13</v>
      </c>
      <c r="B38" s="48" t="str">
        <f>IF(Data!B35="","",Data!B35)</f>
        <v>SFRC</v>
      </c>
      <c r="C38" s="48">
        <f>IF(Data!C35="","",Data!C35)</f>
        <v>1011.9</v>
      </c>
      <c r="D38" s="48" t="str">
        <f>IF(Data!D35="","",Data!D35)</f>
        <v>North New River</v>
      </c>
      <c r="E38" s="48">
        <f>IF(Data!E35="","",Data!E35)</f>
        <v>4</v>
      </c>
      <c r="F38" s="48" t="str">
        <f>IF(Data!Z35="","",Data!Z35)</f>
        <v/>
      </c>
      <c r="G38" s="48" t="str">
        <f>IF(Data!AA35="","",Data!AA35)</f>
        <v/>
      </c>
      <c r="H38" s="48" t="str">
        <f>IF(Data!AB35="","",Data!AB35)</f>
        <v/>
      </c>
      <c r="I38" s="48" t="str">
        <f>IF(Data!AC35="","",Data!AC35)</f>
        <v/>
      </c>
    </row>
    <row r="39" spans="1:9" ht="18" customHeight="1">
      <c r="A39" s="48" t="str">
        <f>IF(Data!A36="","",Data!A36)</f>
        <v>86RL13</v>
      </c>
      <c r="B39" s="48" t="str">
        <f>IF(Data!B36="","",Data!B36)</f>
        <v>SFRC</v>
      </c>
      <c r="C39" s="48">
        <f>IF(Data!C36="","",Data!C36)</f>
        <v>1011.9</v>
      </c>
      <c r="D39" s="48" t="str">
        <f>IF(Data!D36="","",Data!D36)</f>
        <v>North New River</v>
      </c>
      <c r="E39" s="48">
        <f>IF(Data!E36="","",Data!E36)</f>
        <v>4</v>
      </c>
      <c r="F39" s="48" t="str">
        <f>IF(Data!Z36="","",Data!Z36)</f>
        <v/>
      </c>
      <c r="G39" s="48" t="str">
        <f>IF(Data!AA36="","",Data!AA36)</f>
        <v/>
      </c>
      <c r="H39" s="48" t="str">
        <f>IF(Data!AB36="","",Data!AB36)</f>
        <v/>
      </c>
      <c r="I39" s="48" t="str">
        <f>IF(Data!AC36="","",Data!AC36)</f>
        <v/>
      </c>
    </row>
    <row r="40" spans="1:9" ht="18" customHeight="1">
      <c r="A40" s="48" t="str">
        <f>IF(Data!A37="","",Data!A37)</f>
        <v>86RR14</v>
      </c>
      <c r="B40" s="48" t="str">
        <f>IF(Data!B37="","",Data!B37)</f>
        <v>SFRC</v>
      </c>
      <c r="C40" s="48">
        <f>IF(Data!C37="","",Data!C37)</f>
        <v>1013.89</v>
      </c>
      <c r="D40" s="48" t="str">
        <f>IF(Data!D37="","",Data!D37)</f>
        <v>South New River</v>
      </c>
      <c r="E40" s="48">
        <f>IF(Data!E37="","",Data!E37)</f>
        <v>4</v>
      </c>
      <c r="F40" s="48" t="str">
        <f>IF(Data!Z37="","",Data!Z37)</f>
        <v/>
      </c>
      <c r="G40" s="48" t="str">
        <f>IF(Data!AA37="","",Data!AA37)</f>
        <v/>
      </c>
      <c r="H40" s="48" t="str">
        <f>IF(Data!AB37="","",Data!AB37)</f>
        <v/>
      </c>
      <c r="I40" s="48" t="str">
        <f>IF(Data!AC37="","",Data!AC37)</f>
        <v/>
      </c>
    </row>
    <row r="41" spans="1:9" ht="18" customHeight="1">
      <c r="A41" s="48" t="str">
        <f>IF(Data!A38="","",Data!A38)</f>
        <v>86RL14</v>
      </c>
      <c r="B41" s="48" t="str">
        <f>IF(Data!B38="","",Data!B38)</f>
        <v>SFRC</v>
      </c>
      <c r="C41" s="48">
        <f>IF(Data!C38="","",Data!C38)</f>
        <v>1013.89</v>
      </c>
      <c r="D41" s="48" t="str">
        <f>IF(Data!D38="","",Data!D38)</f>
        <v>South New River</v>
      </c>
      <c r="E41" s="48">
        <f>IF(Data!E38="","",Data!E38)</f>
        <v>4</v>
      </c>
      <c r="F41" s="48" t="str">
        <f>IF(Data!Z38="","",Data!Z38)</f>
        <v/>
      </c>
      <c r="G41" s="48" t="str">
        <f>IF(Data!AA38="","",Data!AA38)</f>
        <v/>
      </c>
      <c r="H41" s="48" t="str">
        <f>IF(Data!AB38="","",Data!AB38)</f>
        <v/>
      </c>
      <c r="I41" s="48" t="str">
        <f>IF(Data!AC38="","",Data!AC38)</f>
        <v/>
      </c>
    </row>
    <row r="42" spans="1:9" ht="18" customHeight="1">
      <c r="A42" s="48" t="str">
        <f>IF(Data!A39="","",Data!A39)</f>
        <v>86RR15</v>
      </c>
      <c r="B42" s="48" t="str">
        <f>IF(Data!B39="","",Data!B39)</f>
        <v>SFRC</v>
      </c>
      <c r="C42" s="48">
        <f>IF(Data!C39="","",Data!C39)</f>
        <v>1015.88</v>
      </c>
      <c r="D42" s="48" t="str">
        <f>IF(Data!D39="","",Data!D39)</f>
        <v>Dania Canal</v>
      </c>
      <c r="E42" s="48">
        <f>IF(Data!E39="","",Data!E39)</f>
        <v>4</v>
      </c>
      <c r="F42" s="48" t="str">
        <f>IF(Data!Z39="","",Data!Z39)</f>
        <v/>
      </c>
      <c r="G42" s="48" t="str">
        <f>IF(Data!AA39="","",Data!AA39)</f>
        <v/>
      </c>
      <c r="H42" s="48" t="str">
        <f>IF(Data!AB39="","",Data!AB39)</f>
        <v/>
      </c>
      <c r="I42" s="48" t="str">
        <f>IF(Data!AC39="","",Data!AC39)</f>
        <v/>
      </c>
    </row>
    <row r="43" spans="1:9" ht="18" customHeight="1">
      <c r="A43" s="48" t="str">
        <f>IF(Data!A40="","",Data!A40)</f>
        <v>86RL15</v>
      </c>
      <c r="B43" s="48" t="str">
        <f>IF(Data!B40="","",Data!B40)</f>
        <v>SFRC</v>
      </c>
      <c r="C43" s="48">
        <f>IF(Data!C40="","",Data!C40)</f>
        <v>1015.88</v>
      </c>
      <c r="D43" s="48" t="str">
        <f>IF(Data!D40="","",Data!D40)</f>
        <v>Dania Canal</v>
      </c>
      <c r="E43" s="48">
        <f>IF(Data!E40="","",Data!E40)</f>
        <v>4</v>
      </c>
      <c r="F43" s="48" t="str">
        <f>IF(Data!Z40="","",Data!Z40)</f>
        <v/>
      </c>
      <c r="G43" s="48" t="str">
        <f>IF(Data!AA40="","",Data!AA40)</f>
        <v/>
      </c>
      <c r="H43" s="48" t="str">
        <f>IF(Data!AB40="","",Data!AB40)</f>
        <v/>
      </c>
      <c r="I43" s="48" t="str">
        <f>IF(Data!AC40="","",Data!AC40)</f>
        <v/>
      </c>
    </row>
    <row r="44" spans="1:9" ht="18" customHeight="1">
      <c r="A44" s="48" t="str">
        <f>IF(Data!A41="","",Data!A41)</f>
        <v>86RR16</v>
      </c>
      <c r="B44" s="48" t="str">
        <f>IF(Data!B41="","",Data!B41)</f>
        <v>SFRC</v>
      </c>
      <c r="C44" s="48">
        <f>IF(Data!C41="","",Data!C41)</f>
        <v>1017.76</v>
      </c>
      <c r="D44" s="48" t="str">
        <f>IF(Data!D41="","",Data!D41)</f>
        <v>C-10 Canal</v>
      </c>
      <c r="E44" s="48">
        <f>IF(Data!E41="","",Data!E41)</f>
        <v>4</v>
      </c>
      <c r="F44" s="48" t="str">
        <f>IF(Data!Z41="","",Data!Z41)</f>
        <v/>
      </c>
      <c r="G44" s="48" t="str">
        <f>IF(Data!AA41="","",Data!AA41)</f>
        <v/>
      </c>
      <c r="H44" s="48" t="str">
        <f>IF(Data!AB41="","",Data!AB41)</f>
        <v/>
      </c>
      <c r="I44" s="48" t="str">
        <f>IF(Data!AC41="","",Data!AC41)</f>
        <v/>
      </c>
    </row>
    <row r="45" spans="1:9" ht="18" customHeight="1">
      <c r="A45" s="48" t="str">
        <f>IF(Data!A42="","",Data!A42)</f>
        <v>86RL16</v>
      </c>
      <c r="B45" s="48" t="str">
        <f>IF(Data!B42="","",Data!B42)</f>
        <v>SFRC</v>
      </c>
      <c r="C45" s="48">
        <f>IF(Data!C42="","",Data!C42)</f>
        <v>1017.76</v>
      </c>
      <c r="D45" s="48" t="str">
        <f>IF(Data!D42="","",Data!D42)</f>
        <v>C-10 Canal</v>
      </c>
      <c r="E45" s="48">
        <f>IF(Data!E42="","",Data!E42)</f>
        <v>4</v>
      </c>
      <c r="F45" s="48" t="str">
        <f>IF(Data!Z42="","",Data!Z42)</f>
        <v/>
      </c>
      <c r="G45" s="48" t="str">
        <f>IF(Data!AA42="","",Data!AA42)</f>
        <v/>
      </c>
      <c r="H45" s="48" t="str">
        <f>IF(Data!AB42="","",Data!AB42)</f>
        <v/>
      </c>
      <c r="I45" s="48" t="str">
        <f>IF(Data!AC42="","",Data!AC42)</f>
        <v/>
      </c>
    </row>
    <row r="46" spans="1:9" ht="18" customHeight="1">
      <c r="A46" s="48" t="str">
        <f>IF(Data!A43="","",Data!A43)</f>
        <v>86RR17</v>
      </c>
      <c r="B46" s="48" t="str">
        <f>IF(Data!B43="","",Data!B43)</f>
        <v>SFRC</v>
      </c>
      <c r="C46" s="48">
        <f>IF(Data!C43="","",Data!C43)</f>
        <v>1018.91</v>
      </c>
      <c r="D46" s="48" t="str">
        <f>IF(Data!D43="","",Data!D43)</f>
        <v>C-10 Canal</v>
      </c>
      <c r="E46" s="48">
        <f>IF(Data!E43="","",Data!E43)</f>
        <v>4</v>
      </c>
      <c r="F46" s="48" t="str">
        <f>IF(Data!Z43="","",Data!Z43)</f>
        <v/>
      </c>
      <c r="G46" s="48" t="str">
        <f>IF(Data!AA43="","",Data!AA43)</f>
        <v/>
      </c>
      <c r="H46" s="48" t="str">
        <f>IF(Data!AB43="","",Data!AB43)</f>
        <v/>
      </c>
      <c r="I46" s="48" t="str">
        <f>IF(Data!AC43="","",Data!AC43)</f>
        <v/>
      </c>
    </row>
    <row r="47" spans="1:9" ht="18" customHeight="1">
      <c r="A47" s="48" t="str">
        <f>IF(Data!A44="","",Data!A44)</f>
        <v>86RL17</v>
      </c>
      <c r="B47" s="48" t="str">
        <f>IF(Data!B44="","",Data!B44)</f>
        <v>SFRC</v>
      </c>
      <c r="C47" s="48">
        <f>IF(Data!C44="","",Data!C44)</f>
        <v>1018.91</v>
      </c>
      <c r="D47" s="48" t="str">
        <f>IF(Data!D44="","",Data!D44)</f>
        <v>C-10 Canal</v>
      </c>
      <c r="E47" s="48">
        <f>IF(Data!E44="","",Data!E44)</f>
        <v>4</v>
      </c>
      <c r="F47" s="48" t="str">
        <f>IF(Data!Z44="","",Data!Z44)</f>
        <v/>
      </c>
      <c r="G47" s="48" t="str">
        <f>IF(Data!AA44="","",Data!AA44)</f>
        <v/>
      </c>
      <c r="H47" s="48" t="str">
        <f>IF(Data!AB44="","",Data!AB44)</f>
        <v/>
      </c>
      <c r="I47" s="48" t="str">
        <f>IF(Data!AC44="","",Data!AC44)</f>
        <v/>
      </c>
    </row>
    <row r="48" spans="1:9" ht="18" customHeight="1">
      <c r="A48" s="48" t="str">
        <f>IF(Data!A45="","",Data!A45)</f>
        <v>87RN18</v>
      </c>
      <c r="B48" s="48" t="str">
        <f>IF(Data!B45="","",Data!B45)</f>
        <v>SFRC</v>
      </c>
      <c r="C48" s="48">
        <f>IF(Data!C45="","",Data!C45)</f>
        <v>1024.67</v>
      </c>
      <c r="D48" s="48" t="str">
        <f>IF(Data!D45="","",Data!D45)</f>
        <v>Snake Creek Canal</v>
      </c>
      <c r="E48" s="48">
        <f>IF(Data!E45="","",Data!E45)</f>
        <v>4</v>
      </c>
      <c r="F48" s="48" t="str">
        <f>IF(Data!Z45="","",Data!Z45)</f>
        <v/>
      </c>
      <c r="G48" s="48" t="str">
        <f>IF(Data!AA45="","",Data!AA45)</f>
        <v/>
      </c>
      <c r="H48" s="48" t="str">
        <f>IF(Data!AB45="","",Data!AB45)</f>
        <v/>
      </c>
      <c r="I48" s="48" t="str">
        <f>IF(Data!AC45="","",Data!AC45)</f>
        <v/>
      </c>
    </row>
    <row r="49" spans="1:9" ht="18" customHeight="1">
      <c r="A49" s="48" t="str">
        <f>IF(Data!A46="","",Data!A46)</f>
        <v>87RR19</v>
      </c>
      <c r="B49" s="48" t="str">
        <f>IF(Data!B46="","",Data!B46)</f>
        <v>SFRC</v>
      </c>
      <c r="C49" s="48">
        <f>IF(Data!C46="","",Data!C46)</f>
        <v>1027.69</v>
      </c>
      <c r="D49" s="48" t="str">
        <f>IF(Data!D46="","",Data!D46)</f>
        <v>Biscayne Canal</v>
      </c>
      <c r="E49" s="48">
        <f>IF(Data!E46="","",Data!E46)</f>
        <v>4</v>
      </c>
      <c r="F49" s="48" t="str">
        <f>IF(Data!Z46="","",Data!Z46)</f>
        <v/>
      </c>
      <c r="G49" s="48" t="str">
        <f>IF(Data!AA46="","",Data!AA46)</f>
        <v/>
      </c>
      <c r="H49" s="48" t="str">
        <f>IF(Data!AB46="","",Data!AB46)</f>
        <v/>
      </c>
      <c r="I49" s="48" t="str">
        <f>IF(Data!AC46="","",Data!AC46)</f>
        <v/>
      </c>
    </row>
    <row r="50" spans="1:9" ht="18" customHeight="1">
      <c r="A50" s="48" t="str">
        <f>IF(Data!A47="","",Data!A47)</f>
        <v>87RL19</v>
      </c>
      <c r="B50" s="48" t="str">
        <f>IF(Data!B47="","",Data!B47)</f>
        <v>SFRC</v>
      </c>
      <c r="C50" s="48">
        <f>IF(Data!C47="","",Data!C47)</f>
        <v>1027.69</v>
      </c>
      <c r="D50" s="48" t="str">
        <f>IF(Data!D47="","",Data!D47)</f>
        <v>Biscayne Canal</v>
      </c>
      <c r="E50" s="48">
        <f>IF(Data!E47="","",Data!E47)</f>
        <v>4</v>
      </c>
      <c r="F50" s="48" t="str">
        <f>IF(Data!Z47="","",Data!Z47)</f>
        <v/>
      </c>
      <c r="G50" s="48" t="str">
        <f>IF(Data!AA47="","",Data!AA47)</f>
        <v/>
      </c>
      <c r="H50" s="48" t="str">
        <f>IF(Data!AB47="","",Data!AB47)</f>
        <v/>
      </c>
      <c r="I50" s="48" t="str">
        <f>IF(Data!AC47="","",Data!AC47)</f>
        <v/>
      </c>
    </row>
    <row r="51" spans="1:9" ht="18" customHeight="1">
      <c r="A51" s="48" t="str">
        <f>IF(Data!A48="","",Data!A48)</f>
        <v>87RN20</v>
      </c>
      <c r="B51" s="48" t="str">
        <f>IF(Data!B48="","",Data!B48)</f>
        <v>SFRC</v>
      </c>
      <c r="C51" s="48">
        <f>IF(Data!C48="","",Data!C48)</f>
        <v>1032.27</v>
      </c>
      <c r="D51" s="48" t="str">
        <f>IF(Data!D48="","",Data!D48)</f>
        <v>Little River Canal (Amtrak Lead)</v>
      </c>
      <c r="E51" s="48">
        <f>IF(Data!E48="","",Data!E48)</f>
        <v>4</v>
      </c>
      <c r="F51" s="48" t="str">
        <f>IF(Data!Z48="","",Data!Z48)</f>
        <v/>
      </c>
      <c r="G51" s="48" t="str">
        <f>IF(Data!AA48="","",Data!AA48)</f>
        <v/>
      </c>
      <c r="H51" s="48" t="str">
        <f>IF(Data!AB48="","",Data!AB48)</f>
        <v/>
      </c>
      <c r="I51" s="48" t="str">
        <f>IF(Data!AC48="","",Data!AC48)</f>
        <v/>
      </c>
    </row>
    <row r="52" spans="1:9" ht="18" customHeight="1">
      <c r="A52" s="48" t="str">
        <f>IF(Data!A49="","",Data!A49)</f>
        <v>87RN21</v>
      </c>
      <c r="B52" s="48" t="str">
        <f>IF(Data!B49="","",Data!B49)</f>
        <v>SFRC</v>
      </c>
      <c r="C52" s="48">
        <f>IF(Data!C49="","",Data!C49)</f>
        <v>1036.72</v>
      </c>
      <c r="D52" s="48" t="str">
        <f>IF(Data!D49="","",Data!D49)</f>
        <v>Miami Canal</v>
      </c>
      <c r="E52" s="48">
        <f>IF(Data!E49="","",Data!E49)</f>
        <v>4</v>
      </c>
      <c r="F52" s="48" t="str">
        <f>IF(Data!Z49="","",Data!Z49)</f>
        <v/>
      </c>
      <c r="G52" s="48" t="str">
        <f>IF(Data!AA49="","",Data!AA49)</f>
        <v/>
      </c>
      <c r="H52" s="48" t="str">
        <f>IF(Data!AB49="","",Data!AB49)</f>
        <v/>
      </c>
      <c r="I52" s="48" t="str">
        <f>IF(Data!AC49="","",Data!AC49)</f>
        <v/>
      </c>
    </row>
    <row r="53" spans="1:9" ht="18" customHeight="1">
      <c r="A53" s="48" t="str">
        <f>IF(Data!A50="","",Data!A50)</f>
        <v>16RN71</v>
      </c>
      <c r="B53" s="48" t="str">
        <f>IF(Data!B50="","",Data!B50)</f>
        <v>CSX RR</v>
      </c>
      <c r="C53" s="48" t="str">
        <f>IF(Data!C50="","",Data!C50)</f>
        <v/>
      </c>
      <c r="D53" s="48" t="str">
        <f>IF(Data!D50="","",Data!D50)</f>
        <v>N LAKE PARKER AVE</v>
      </c>
      <c r="E53" s="48">
        <f>IF(Data!E50="","",Data!E50)</f>
        <v>1</v>
      </c>
      <c r="F53" s="48" t="str">
        <f>IF(Data!Z50="","",Data!Z50)</f>
        <v/>
      </c>
      <c r="G53" s="48" t="str">
        <f>IF(Data!AA50="","",Data!AA50)</f>
        <v/>
      </c>
      <c r="H53" s="48" t="str">
        <f>IF(Data!AB50="","",Data!AB50)</f>
        <v/>
      </c>
      <c r="I53" s="48" t="str">
        <f>IF(Data!AC50="","",Data!AC50)</f>
        <v/>
      </c>
    </row>
    <row r="54" spans="1:9" ht="18" customHeight="1">
      <c r="A54" s="48" t="str">
        <f>IF(Data!A51="","",Data!A51)</f>
        <v>16RN72</v>
      </c>
      <c r="B54" s="48" t="str">
        <f>IF(Data!B51="","",Data!B51)</f>
        <v>CSX RR</v>
      </c>
      <c r="C54" s="48" t="str">
        <f>IF(Data!C51="","",Data!C51)</f>
        <v/>
      </c>
      <c r="D54" s="48" t="str">
        <f>IF(Data!D51="","",Data!D51)</f>
        <v>I-4</v>
      </c>
      <c r="E54" s="48">
        <f>IF(Data!E51="","",Data!E51)</f>
        <v>1</v>
      </c>
      <c r="F54" s="48" t="str">
        <f>IF(Data!Z51="","",Data!Z51)</f>
        <v/>
      </c>
      <c r="G54" s="48" t="str">
        <f>IF(Data!AA51="","",Data!AA51)</f>
        <v/>
      </c>
      <c r="H54" s="48" t="str">
        <f>IF(Data!AB51="","",Data!AB51)</f>
        <v/>
      </c>
      <c r="I54" s="48" t="str">
        <f>IF(Data!AC51="","",Data!AC51)</f>
        <v/>
      </c>
    </row>
    <row r="55" spans="1:9" ht="18" customHeight="1">
      <c r="A55" s="48" t="str">
        <f>IF(Data!A52="","",Data!A52)</f>
        <v>48RN62</v>
      </c>
      <c r="B55" s="48" t="str">
        <f>IF(Data!B52="","",Data!B52)</f>
        <v>AGR RR</v>
      </c>
      <c r="C55" s="48" t="str">
        <f>IF(Data!C52="","",Data!C52)</f>
        <v/>
      </c>
      <c r="D55" s="48" t="str">
        <f>IF(Data!D52="","",Data!D52)</f>
        <v>SR295</v>
      </c>
      <c r="E55" s="48">
        <f>IF(Data!E52="","",Data!E52)</f>
        <v>3</v>
      </c>
      <c r="F55" s="48" t="str">
        <f>IF(Data!Z52="","",Data!Z52)</f>
        <v/>
      </c>
      <c r="G55" s="48" t="str">
        <f>IF(Data!AA52="","",Data!AA52)</f>
        <v/>
      </c>
      <c r="H55" s="48" t="str">
        <f>IF(Data!AB52="","",Data!AB52)</f>
        <v/>
      </c>
      <c r="I55" s="48" t="str">
        <f>IF(Data!AC52="","",Data!AC52)</f>
        <v/>
      </c>
    </row>
    <row r="56" spans="1:9" ht="18" customHeight="1">
      <c r="A56" s="48" t="str">
        <f>IF(Data!A53="","",Data!A53)</f>
        <v>53RN61</v>
      </c>
      <c r="B56" s="48" t="str">
        <f>IF(Data!B53="","",Data!B53)</f>
        <v>BAYL RR</v>
      </c>
      <c r="C56" s="48" t="str">
        <f>IF(Data!C53="","",Data!C53)</f>
        <v/>
      </c>
      <c r="D56" s="48" t="str">
        <f>IF(Data!D53="","",Data!D53)</f>
        <v>US90 SR10</v>
      </c>
      <c r="E56" s="48">
        <f>IF(Data!E53="","",Data!E53)</f>
        <v>3</v>
      </c>
      <c r="F56" s="48" t="str">
        <f>IF(Data!Z53="","",Data!Z53)</f>
        <v/>
      </c>
      <c r="G56" s="48" t="str">
        <f>IF(Data!AA53="","",Data!AA53)</f>
        <v/>
      </c>
      <c r="H56" s="48" t="str">
        <f>IF(Data!AB53="","",Data!AB53)</f>
        <v/>
      </c>
      <c r="I56" s="48" t="str">
        <f>IF(Data!AC53="","",Data!AC53)</f>
        <v/>
      </c>
    </row>
    <row r="57" spans="1:9" ht="18" customHeight="1">
      <c r="A57" s="48" t="str">
        <f>IF(Data!A54="","",Data!A54)</f>
        <v>48RN63</v>
      </c>
      <c r="B57" s="48" t="str">
        <f>IF(Data!B54="","",Data!B54)</f>
        <v>CSX RR</v>
      </c>
      <c r="C57" s="48" t="str">
        <f>IF(Data!C54="","",Data!C54)</f>
        <v/>
      </c>
      <c r="D57" s="48" t="str">
        <f>IF(Data!D54="","",Data!D54)</f>
        <v>I10 SR8</v>
      </c>
      <c r="E57" s="48">
        <f>IF(Data!E54="","",Data!E54)</f>
        <v>3</v>
      </c>
      <c r="F57" s="48" t="str">
        <f>IF(Data!Z54="","",Data!Z54)</f>
        <v/>
      </c>
      <c r="G57" s="48" t="str">
        <f>IF(Data!AA54="","",Data!AA54)</f>
        <v/>
      </c>
      <c r="H57" s="48" t="str">
        <f>IF(Data!AB54="","",Data!AB54)</f>
        <v/>
      </c>
      <c r="I57" s="48" t="str">
        <f>IF(Data!AC54="","",Data!AC54)</f>
        <v/>
      </c>
    </row>
    <row r="58" spans="1:9" ht="18" customHeight="1">
      <c r="A58" s="48" t="str">
        <f>IF(Data!A55="","",Data!A55)</f>
        <v>55RN59</v>
      </c>
      <c r="B58" s="48" t="str">
        <f>IF(Data!B55="","",Data!B55)</f>
        <v>FGA RR</v>
      </c>
      <c r="C58" s="48" t="str">
        <f>IF(Data!C55="","",Data!C55)</f>
        <v/>
      </c>
      <c r="D58" s="48" t="str">
        <f>IF(Data!D55="","",Data!D55)</f>
        <v>SR61</v>
      </c>
      <c r="E58" s="48">
        <f>IF(Data!E55="","",Data!E55)</f>
        <v>3</v>
      </c>
      <c r="F58" s="48" t="str">
        <f>IF(Data!Z55="","",Data!Z55)</f>
        <v/>
      </c>
      <c r="G58" s="48" t="str">
        <f>IF(Data!AA55="","",Data!AA55)</f>
        <v/>
      </c>
      <c r="H58" s="48" t="str">
        <f>IF(Data!AB55="","",Data!AB55)</f>
        <v/>
      </c>
      <c r="I58" s="48" t="str">
        <f>IF(Data!AC55="","",Data!AC55)</f>
        <v/>
      </c>
    </row>
    <row r="59" spans="1:9" ht="18" customHeight="1">
      <c r="A59" s="48" t="str">
        <f>IF(Data!A56="","",Data!A56)</f>
        <v>55RN60</v>
      </c>
      <c r="B59" s="48" t="str">
        <f>IF(Data!B56="","",Data!B56)</f>
        <v>FGA RR</v>
      </c>
      <c r="C59" s="48" t="str">
        <f>IF(Data!C56="","",Data!C56)</f>
        <v/>
      </c>
      <c r="D59" s="48" t="str">
        <f>IF(Data!D56="","",Data!D56)</f>
        <v>US27 SR20</v>
      </c>
      <c r="E59" s="48">
        <f>IF(Data!E56="","",Data!E56)</f>
        <v>3</v>
      </c>
      <c r="F59" s="48" t="str">
        <f>IF(Data!Z56="","",Data!Z56)</f>
        <v/>
      </c>
      <c r="G59" s="48" t="str">
        <f>IF(Data!AA56="","",Data!AA56)</f>
        <v/>
      </c>
      <c r="H59" s="48" t="str">
        <f>IF(Data!AB56="","",Data!AB56)</f>
        <v/>
      </c>
      <c r="I59" s="48" t="str">
        <f>IF(Data!AC56="","",Data!AC56)</f>
        <v/>
      </c>
    </row>
    <row r="60" spans="1:9" ht="18" customHeight="1">
      <c r="A60" s="48" t="str">
        <f>IF(Data!A57="","",Data!A57)</f>
        <v>36RN56</v>
      </c>
      <c r="B60" s="48" t="str">
        <f>IF(Data!B57="","",Data!B57)</f>
        <v>CSX RR</v>
      </c>
      <c r="C60" s="48" t="str">
        <f>IF(Data!C57="","",Data!C57)</f>
        <v/>
      </c>
      <c r="D60" s="48" t="str">
        <f>IF(Data!D57="","",Data!D57)</f>
        <v>US-27</v>
      </c>
      <c r="E60" s="48">
        <f>IF(Data!E57="","",Data!E57)</f>
        <v>5</v>
      </c>
      <c r="F60" s="48" t="str">
        <f>IF(Data!Z57="","",Data!Z57)</f>
        <v/>
      </c>
      <c r="G60" s="48" t="str">
        <f>IF(Data!AA57="","",Data!AA57)</f>
        <v/>
      </c>
      <c r="H60" s="48" t="str">
        <f>IF(Data!AB57="","",Data!AB57)</f>
        <v/>
      </c>
      <c r="I60" s="48" t="str">
        <f>IF(Data!AC57="","",Data!AC57)</f>
        <v/>
      </c>
    </row>
    <row r="61" spans="1:9" ht="18" customHeight="1">
      <c r="A61" s="48" t="str">
        <f>IF(Data!A58="","",Data!A58)</f>
        <v>11RN73</v>
      </c>
      <c r="B61" s="48" t="str">
        <f>IF(Data!B58="","",Data!B58)</f>
        <v>FCEN RR</v>
      </c>
      <c r="C61" s="48" t="str">
        <f>IF(Data!C58="","",Data!C58)</f>
        <v/>
      </c>
      <c r="D61" s="48" t="str">
        <f>IF(Data!D58="","",Data!D58)</f>
        <v>US-441</v>
      </c>
      <c r="E61" s="48">
        <f>IF(Data!E58="","",Data!E58)</f>
        <v>5</v>
      </c>
      <c r="F61" s="48" t="str">
        <f>IF(Data!Z58="","",Data!Z58)</f>
        <v/>
      </c>
      <c r="G61" s="48" t="str">
        <f>IF(Data!AA58="","",Data!AA58)</f>
        <v/>
      </c>
      <c r="H61" s="48" t="str">
        <f>IF(Data!AB58="","",Data!AB58)</f>
        <v/>
      </c>
      <c r="I61" s="48" t="str">
        <f>IF(Data!AC58="","",Data!AC58)</f>
        <v/>
      </c>
    </row>
    <row r="62" spans="1:9" ht="18" customHeight="1">
      <c r="A62" s="48" t="str">
        <f>IF(Data!A59="","",Data!A59)</f>
        <v>36RN55</v>
      </c>
      <c r="B62" s="48" t="str">
        <f>IF(Data!B59="","",Data!B59)</f>
        <v>FNOR RR</v>
      </c>
      <c r="C62" s="48" t="str">
        <f>IF(Data!C59="","",Data!C59)</f>
        <v/>
      </c>
      <c r="D62" s="48" t="str">
        <f>IF(Data!D59="","",Data!D59)</f>
        <v>SR-40</v>
      </c>
      <c r="E62" s="48">
        <f>IF(Data!E59="","",Data!E59)</f>
        <v>5</v>
      </c>
      <c r="F62" s="48" t="str">
        <f>IF(Data!Z59="","",Data!Z59)</f>
        <v/>
      </c>
      <c r="G62" s="48" t="str">
        <f>IF(Data!AA59="","",Data!AA59)</f>
        <v/>
      </c>
      <c r="H62" s="48" t="str">
        <f>IF(Data!AB59="","",Data!AB59)</f>
        <v/>
      </c>
      <c r="I62" s="48" t="str">
        <f>IF(Data!AC59="","",Data!AC59)</f>
        <v/>
      </c>
    </row>
    <row r="63" spans="1:9" ht="18" customHeight="1">
      <c r="A63" s="48" t="str">
        <f>IF(Data!A60="","",Data!A60)</f>
        <v>87RN70</v>
      </c>
      <c r="B63" s="48" t="str">
        <f>IF(Data!B60="","",Data!B60)</f>
        <v>FEC</v>
      </c>
      <c r="C63" s="48" t="str">
        <f>IF(Data!C60="","",Data!C60)</f>
        <v/>
      </c>
      <c r="D63" s="48" t="str">
        <f>IF(Data!D60="","",Data!D60)</f>
        <v>S Okeechobee Rd</v>
      </c>
      <c r="E63" s="48">
        <f>IF(Data!E60="","",Data!E60)</f>
        <v>6</v>
      </c>
      <c r="F63" s="48" t="str">
        <f>IF(Data!Z60="","",Data!Z60)</f>
        <v/>
      </c>
      <c r="G63" s="48" t="str">
        <f>IF(Data!AA60="","",Data!AA60)</f>
        <v/>
      </c>
      <c r="H63" s="48" t="str">
        <f>IF(Data!AB60="","",Data!AB60)</f>
        <v/>
      </c>
      <c r="I63" s="48" t="str">
        <f>IF(Data!AC60="","",Data!AC60)</f>
        <v/>
      </c>
    </row>
  </sheetData>
  <mergeCells count="2">
    <mergeCell ref="A3:E3"/>
    <mergeCell ref="F3:I3"/>
  </mergeCells>
  <pageMargins left="0.7" right="0.7" top="0.75" bottom="0.75" header="0.3" footer="0.3"/>
  <pageSetup fitToHeight="0" orientation="landscape" r:id="rId1"/>
  <headerFooter>
    <oddHeader>&amp;C&amp;"Arial,Bold"&amp;16&amp;K04-024Florida Department Owned Railroad Bridge Management Program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3F81-5985-4487-A320-521B6203B8F3}">
  <sheetPr>
    <pageSetUpPr fitToPage="1"/>
  </sheetPr>
  <dimension ref="A1:L62"/>
  <sheetViews>
    <sheetView showZeros="0" view="pageBreakPreview" zoomScaleNormal="100" zoomScaleSheetLayoutView="100" workbookViewId="0">
      <selection activeCell="A3" sqref="A3"/>
    </sheetView>
  </sheetViews>
  <sheetFormatPr defaultColWidth="20.54296875" defaultRowHeight="20.149999999999999" customHeight="1"/>
  <cols>
    <col min="1" max="16384" width="20.54296875" style="2"/>
  </cols>
  <sheetData>
    <row r="1" spans="1:12" s="44" customFormat="1" ht="30" customHeight="1">
      <c r="A1" s="49" t="s">
        <v>205</v>
      </c>
      <c r="B1" s="43"/>
      <c r="F1" s="43"/>
      <c r="G1" s="43"/>
      <c r="H1" s="45"/>
      <c r="I1" s="46"/>
      <c r="L1" s="43"/>
    </row>
    <row r="2" spans="1:12" s="44" customFormat="1" ht="10" customHeight="1">
      <c r="A2" s="45"/>
      <c r="B2" s="43"/>
      <c r="F2" s="43"/>
      <c r="G2" s="43"/>
      <c r="H2" s="45"/>
      <c r="I2" s="46"/>
      <c r="L2" s="43"/>
    </row>
    <row r="3" spans="1:12" s="12" customFormat="1" ht="40" customHeight="1">
      <c r="A3" s="9" t="str">
        <f>Data!A1</f>
        <v>Bridge No.</v>
      </c>
      <c r="B3" s="9" t="s">
        <v>206</v>
      </c>
      <c r="C3" s="9" t="str">
        <f>Data!B1</f>
        <v>Railway</v>
      </c>
      <c r="D3" s="9" t="s">
        <v>207</v>
      </c>
      <c r="E3" s="9" t="s">
        <v>208</v>
      </c>
    </row>
    <row r="4" spans="1:12" ht="20.149999999999999" customHeight="1">
      <c r="A4" s="4" t="str">
        <f>Data!A2</f>
        <v>87RN22</v>
      </c>
      <c r="B4" s="5" t="str">
        <f>Data!AD2</f>
        <v>Railroad</v>
      </c>
      <c r="C4" s="4" t="str">
        <f>Data!B2</f>
        <v>SFRC</v>
      </c>
      <c r="D4" s="4" t="str">
        <f t="shared" ref="D4:D62" si="0">IF(C4="SFRC","SFTRA",MID(C4,1,IFERROR(FIND(" ",C4)-1,4)))</f>
        <v>SFTRA</v>
      </c>
      <c r="E4" s="5" t="s">
        <v>209</v>
      </c>
    </row>
    <row r="5" spans="1:12" ht="20.149999999999999" customHeight="1">
      <c r="A5" s="4" t="str">
        <f>Data!A3</f>
        <v>87RN23</v>
      </c>
      <c r="B5" s="5" t="str">
        <f>Data!AD3</f>
        <v>Railroad</v>
      </c>
      <c r="C5" s="4" t="str">
        <f>Data!B3</f>
        <v>SFRC</v>
      </c>
      <c r="D5" s="4" t="str">
        <f t="shared" si="0"/>
        <v>SFTRA</v>
      </c>
      <c r="E5" s="5" t="s">
        <v>209</v>
      </c>
    </row>
    <row r="6" spans="1:12" ht="20.149999999999999" customHeight="1">
      <c r="A6" s="4" t="str">
        <f>Data!A4</f>
        <v>87RN24</v>
      </c>
      <c r="B6" s="5" t="str">
        <f>Data!AD4</f>
        <v>Railroad</v>
      </c>
      <c r="C6" s="4" t="str">
        <f>Data!B4</f>
        <v>SFRC</v>
      </c>
      <c r="D6" s="4" t="str">
        <f t="shared" si="0"/>
        <v>SFTRA</v>
      </c>
      <c r="E6" s="5" t="s">
        <v>209</v>
      </c>
    </row>
    <row r="7" spans="1:12" ht="20.149999999999999" customHeight="1">
      <c r="A7" s="4" t="str">
        <f>Data!A5</f>
        <v>87RN25</v>
      </c>
      <c r="B7" s="5" t="str">
        <f>Data!AD5</f>
        <v>Railroad</v>
      </c>
      <c r="C7" s="4" t="str">
        <f>Data!B5</f>
        <v>SFRC</v>
      </c>
      <c r="D7" s="4" t="str">
        <f t="shared" si="0"/>
        <v>SFTRA</v>
      </c>
      <c r="E7" s="5" t="s">
        <v>209</v>
      </c>
    </row>
    <row r="8" spans="1:12" ht="20.149999999999999" customHeight="1">
      <c r="A8" s="4" t="str">
        <f>Data!A6</f>
        <v>79RN40</v>
      </c>
      <c r="B8" s="5" t="str">
        <f>Data!AD6</f>
        <v>Railroad</v>
      </c>
      <c r="C8" s="4" t="str">
        <f>Data!B6</f>
        <v>CFRC</v>
      </c>
      <c r="D8" s="4" t="str">
        <f t="shared" si="0"/>
        <v>CFRC</v>
      </c>
      <c r="E8" s="5" t="s">
        <v>209</v>
      </c>
    </row>
    <row r="9" spans="1:12" ht="20.149999999999999" customHeight="1">
      <c r="A9" s="4" t="str">
        <f>Data!A7</f>
        <v>79RN41</v>
      </c>
      <c r="B9" s="5" t="str">
        <f>Data!AD7</f>
        <v>Railroad</v>
      </c>
      <c r="C9" s="4" t="str">
        <f>Data!B7</f>
        <v>CFRC</v>
      </c>
      <c r="D9" s="4" t="str">
        <f t="shared" si="0"/>
        <v>CFRC</v>
      </c>
      <c r="E9" s="5" t="s">
        <v>209</v>
      </c>
    </row>
    <row r="10" spans="1:12" ht="20.149999999999999" customHeight="1">
      <c r="A10" s="4" t="str">
        <f>Data!A8</f>
        <v>79RN42</v>
      </c>
      <c r="B10" s="5" t="str">
        <f>Data!AD8</f>
        <v>Railroad</v>
      </c>
      <c r="C10" s="4" t="str">
        <f>Data!B8</f>
        <v>CFRC</v>
      </c>
      <c r="D10" s="4" t="str">
        <f t="shared" si="0"/>
        <v>CFRC</v>
      </c>
      <c r="E10" s="5" t="s">
        <v>209</v>
      </c>
    </row>
    <row r="11" spans="1:12" ht="20.149999999999999" customHeight="1">
      <c r="A11" s="4" t="str">
        <f>Data!A9</f>
        <v>75RN43</v>
      </c>
      <c r="B11" s="5" t="str">
        <f>Data!AD9</f>
        <v>Railroad</v>
      </c>
      <c r="C11" s="4" t="str">
        <f>Data!B9</f>
        <v>CFRC</v>
      </c>
      <c r="D11" s="4" t="str">
        <f t="shared" si="0"/>
        <v>CFRC</v>
      </c>
      <c r="E11" s="5" t="s">
        <v>209</v>
      </c>
    </row>
    <row r="12" spans="1:12" ht="20.149999999999999" customHeight="1">
      <c r="A12" s="4" t="str">
        <f>Data!A10</f>
        <v>75RN44</v>
      </c>
      <c r="B12" s="5" t="str">
        <f>Data!AD10</f>
        <v>Railroad</v>
      </c>
      <c r="C12" s="4" t="str">
        <f>Data!B10</f>
        <v>CFRC</v>
      </c>
      <c r="D12" s="4" t="str">
        <f t="shared" si="0"/>
        <v>CFRC</v>
      </c>
      <c r="E12" s="5" t="s">
        <v>209</v>
      </c>
    </row>
    <row r="13" spans="1:12" ht="20.149999999999999" customHeight="1">
      <c r="A13" s="4" t="str">
        <f>Data!A11</f>
        <v>92RN45</v>
      </c>
      <c r="B13" s="5" t="str">
        <f>Data!AD11</f>
        <v>Railroad</v>
      </c>
      <c r="C13" s="4" t="str">
        <f>Data!B11</f>
        <v>CFRC</v>
      </c>
      <c r="D13" s="4" t="str">
        <f t="shared" si="0"/>
        <v>CFRC</v>
      </c>
      <c r="E13" s="5" t="s">
        <v>209</v>
      </c>
    </row>
    <row r="14" spans="1:12" ht="20.149999999999999" customHeight="1">
      <c r="A14" s="4" t="str">
        <f>Data!A12</f>
        <v>92RN46</v>
      </c>
      <c r="B14" s="5" t="str">
        <f>Data!AD12</f>
        <v>Railroad</v>
      </c>
      <c r="C14" s="4" t="str">
        <f>Data!B12</f>
        <v>CFRC</v>
      </c>
      <c r="D14" s="4" t="str">
        <f t="shared" si="0"/>
        <v>CFRC</v>
      </c>
      <c r="E14" s="5" t="s">
        <v>209</v>
      </c>
    </row>
    <row r="15" spans="1:12" ht="20.149999999999999" customHeight="1">
      <c r="A15" s="4" t="str">
        <f>Data!A13</f>
        <v>92RR47</v>
      </c>
      <c r="B15" s="5" t="str">
        <f>Data!AD13</f>
        <v>Railroad</v>
      </c>
      <c r="C15" s="4" t="str">
        <f>Data!B13</f>
        <v>CFRC</v>
      </c>
      <c r="D15" s="4" t="str">
        <f t="shared" si="0"/>
        <v>CFRC</v>
      </c>
      <c r="E15" s="5" t="s">
        <v>209</v>
      </c>
    </row>
    <row r="16" spans="1:12" ht="20.149999999999999" customHeight="1">
      <c r="A16" s="4" t="str">
        <f>Data!A14</f>
        <v>92RL47</v>
      </c>
      <c r="B16" s="5" t="str">
        <f>Data!AD14</f>
        <v>Railroad</v>
      </c>
      <c r="C16" s="4" t="str">
        <f>Data!B14</f>
        <v>CFRC</v>
      </c>
      <c r="D16" s="4" t="str">
        <f t="shared" si="0"/>
        <v>CFRC</v>
      </c>
      <c r="E16" s="5" t="s">
        <v>209</v>
      </c>
    </row>
    <row r="17" spans="1:5" ht="20.149999999999999" customHeight="1">
      <c r="A17" s="4" t="str">
        <f>Data!A15</f>
        <v>93RN01</v>
      </c>
      <c r="B17" s="5" t="str">
        <f>Data!AD15</f>
        <v>Railroad</v>
      </c>
      <c r="C17" s="4" t="str">
        <f>Data!B15</f>
        <v>SFRC</v>
      </c>
      <c r="D17" s="4" t="str">
        <f t="shared" si="0"/>
        <v>SFTRA</v>
      </c>
      <c r="E17" s="5" t="s">
        <v>209</v>
      </c>
    </row>
    <row r="18" spans="1:5" ht="20.149999999999999" customHeight="1">
      <c r="A18" s="4" t="str">
        <f>Data!A16</f>
        <v>93RR02</v>
      </c>
      <c r="B18" s="5" t="str">
        <f>Data!AD16</f>
        <v>Railroad</v>
      </c>
      <c r="C18" s="4" t="str">
        <f>Data!B16</f>
        <v>SFRC</v>
      </c>
      <c r="D18" s="4" t="str">
        <f t="shared" si="0"/>
        <v>SFTRA</v>
      </c>
      <c r="E18" s="5" t="s">
        <v>209</v>
      </c>
    </row>
    <row r="19" spans="1:5" ht="20.149999999999999" customHeight="1">
      <c r="A19" s="4" t="str">
        <f>Data!A17</f>
        <v>93RL02</v>
      </c>
      <c r="B19" s="5" t="str">
        <f>Data!AD17</f>
        <v>Railroad</v>
      </c>
      <c r="C19" s="4" t="str">
        <f>Data!B17</f>
        <v>SFRC</v>
      </c>
      <c r="D19" s="4" t="str">
        <f t="shared" si="0"/>
        <v>SFTRA</v>
      </c>
      <c r="E19" s="5" t="s">
        <v>209</v>
      </c>
    </row>
    <row r="20" spans="1:5" ht="20.149999999999999" customHeight="1">
      <c r="A20" s="4" t="str">
        <f>Data!A18</f>
        <v>93RR03</v>
      </c>
      <c r="B20" s="5" t="str">
        <f>Data!AD18</f>
        <v>Railroad</v>
      </c>
      <c r="C20" s="4" t="str">
        <f>Data!B18</f>
        <v>SFRC</v>
      </c>
      <c r="D20" s="4" t="str">
        <f t="shared" si="0"/>
        <v>SFTRA</v>
      </c>
      <c r="E20" s="5" t="s">
        <v>209</v>
      </c>
    </row>
    <row r="21" spans="1:5" ht="20.149999999999999" customHeight="1">
      <c r="A21" s="4" t="str">
        <f>Data!A19</f>
        <v>93RL03</v>
      </c>
      <c r="B21" s="5" t="str">
        <f>Data!AD19</f>
        <v>Railroad</v>
      </c>
      <c r="C21" s="4" t="str">
        <f>Data!B19</f>
        <v>SFRC</v>
      </c>
      <c r="D21" s="4" t="str">
        <f t="shared" si="0"/>
        <v>SFTRA</v>
      </c>
      <c r="E21" s="5" t="s">
        <v>209</v>
      </c>
    </row>
    <row r="22" spans="1:5" ht="20.149999999999999" customHeight="1">
      <c r="A22" s="4" t="str">
        <f>Data!A20</f>
        <v>93RR04</v>
      </c>
      <c r="B22" s="5" t="str">
        <f>Data!AD20</f>
        <v>Railroad</v>
      </c>
      <c r="C22" s="4" t="str">
        <f>Data!B20</f>
        <v>SFRC</v>
      </c>
      <c r="D22" s="4" t="str">
        <f t="shared" si="0"/>
        <v>SFTRA</v>
      </c>
      <c r="E22" s="5" t="s">
        <v>209</v>
      </c>
    </row>
    <row r="23" spans="1:5" ht="20.149999999999999" customHeight="1">
      <c r="A23" s="4" t="str">
        <f>Data!A21</f>
        <v>93RL04</v>
      </c>
      <c r="B23" s="5" t="str">
        <f>Data!AD21</f>
        <v>Railroad</v>
      </c>
      <c r="C23" s="4" t="str">
        <f>Data!B21</f>
        <v>SFRC</v>
      </c>
      <c r="D23" s="4" t="str">
        <f t="shared" si="0"/>
        <v>SFTRA</v>
      </c>
      <c r="E23" s="5" t="s">
        <v>209</v>
      </c>
    </row>
    <row r="24" spans="1:5" ht="20.149999999999999" customHeight="1">
      <c r="A24" s="4" t="str">
        <f>Data!A22</f>
        <v>93RR05</v>
      </c>
      <c r="B24" s="5" t="str">
        <f>Data!AD22</f>
        <v>Railroad</v>
      </c>
      <c r="C24" s="4" t="str">
        <f>Data!B22</f>
        <v>SFRC</v>
      </c>
      <c r="D24" s="4" t="str">
        <f t="shared" si="0"/>
        <v>SFTRA</v>
      </c>
      <c r="E24" s="5" t="s">
        <v>209</v>
      </c>
    </row>
    <row r="25" spans="1:5" ht="20.149999999999999" customHeight="1">
      <c r="A25" s="4" t="str">
        <f>Data!A23</f>
        <v>93RL05</v>
      </c>
      <c r="B25" s="5" t="str">
        <f>Data!AD23</f>
        <v>Railroad</v>
      </c>
      <c r="C25" s="4" t="str">
        <f>Data!B23</f>
        <v>SFRC</v>
      </c>
      <c r="D25" s="4" t="str">
        <f t="shared" si="0"/>
        <v>SFTRA</v>
      </c>
      <c r="E25" s="5" t="s">
        <v>209</v>
      </c>
    </row>
    <row r="26" spans="1:5" ht="20.149999999999999" customHeight="1">
      <c r="A26" s="4" t="str">
        <f>Data!A24</f>
        <v>93RR06</v>
      </c>
      <c r="B26" s="5" t="str">
        <f>Data!AD24</f>
        <v>Railroad</v>
      </c>
      <c r="C26" s="4" t="str">
        <f>Data!B24</f>
        <v>SFRC</v>
      </c>
      <c r="D26" s="4" t="str">
        <f t="shared" si="0"/>
        <v>SFTRA</v>
      </c>
      <c r="E26" s="5" t="s">
        <v>209</v>
      </c>
    </row>
    <row r="27" spans="1:5" ht="20.149999999999999" customHeight="1">
      <c r="A27" s="4" t="str">
        <f>Data!A25</f>
        <v>93RL06</v>
      </c>
      <c r="B27" s="5" t="str">
        <f>Data!AD25</f>
        <v>Railroad</v>
      </c>
      <c r="C27" s="4" t="str">
        <f>Data!B25</f>
        <v>SFRC</v>
      </c>
      <c r="D27" s="4" t="str">
        <f t="shared" si="0"/>
        <v>SFTRA</v>
      </c>
      <c r="E27" s="5" t="s">
        <v>209</v>
      </c>
    </row>
    <row r="28" spans="1:5" ht="20.149999999999999" customHeight="1">
      <c r="A28" s="4" t="str">
        <f>Data!A26</f>
        <v>93RR07</v>
      </c>
      <c r="B28" s="5" t="str">
        <f>Data!AD26</f>
        <v>Railroad</v>
      </c>
      <c r="C28" s="4" t="str">
        <f>Data!B26</f>
        <v>SFRC</v>
      </c>
      <c r="D28" s="4" t="str">
        <f t="shared" si="0"/>
        <v>SFTRA</v>
      </c>
      <c r="E28" s="5" t="s">
        <v>209</v>
      </c>
    </row>
    <row r="29" spans="1:5" ht="20.149999999999999" customHeight="1">
      <c r="A29" s="4" t="str">
        <f>Data!A27</f>
        <v>93RL07</v>
      </c>
      <c r="B29" s="5" t="str">
        <f>Data!AD27</f>
        <v>Railroad</v>
      </c>
      <c r="C29" s="4" t="str">
        <f>Data!B27</f>
        <v>SFRC</v>
      </c>
      <c r="D29" s="4" t="str">
        <f t="shared" si="0"/>
        <v>SFTRA</v>
      </c>
      <c r="E29" s="5" t="s">
        <v>209</v>
      </c>
    </row>
    <row r="30" spans="1:5" ht="20.149999999999999" customHeight="1">
      <c r="A30" s="4" t="str">
        <f>Data!A28</f>
        <v>93RR08</v>
      </c>
      <c r="B30" s="5" t="str">
        <f>Data!AD28</f>
        <v>Railroad</v>
      </c>
      <c r="C30" s="4" t="str">
        <f>Data!B28</f>
        <v>SFRC</v>
      </c>
      <c r="D30" s="4" t="str">
        <f t="shared" si="0"/>
        <v>SFTRA</v>
      </c>
      <c r="E30" s="5" t="s">
        <v>209</v>
      </c>
    </row>
    <row r="31" spans="1:5" ht="20.149999999999999" customHeight="1">
      <c r="A31" s="4" t="str">
        <f>Data!A29</f>
        <v>93RL08</v>
      </c>
      <c r="B31" s="5" t="str">
        <f>Data!AD29</f>
        <v>Railroad</v>
      </c>
      <c r="C31" s="4" t="str">
        <f>Data!B29</f>
        <v>SFRC</v>
      </c>
      <c r="D31" s="4" t="str">
        <f t="shared" si="0"/>
        <v>SFTRA</v>
      </c>
      <c r="E31" s="5" t="s">
        <v>209</v>
      </c>
    </row>
    <row r="32" spans="1:5" ht="20.149999999999999" customHeight="1">
      <c r="A32" s="4" t="str">
        <f>Data!A30</f>
        <v>86RN09</v>
      </c>
      <c r="B32" s="5" t="str">
        <f>Data!AD30</f>
        <v>Railroad</v>
      </c>
      <c r="C32" s="4" t="str">
        <f>Data!B30</f>
        <v>SFRC</v>
      </c>
      <c r="D32" s="4" t="str">
        <f t="shared" si="0"/>
        <v>SFTRA</v>
      </c>
      <c r="E32" s="5" t="s">
        <v>209</v>
      </c>
    </row>
    <row r="33" spans="1:5" ht="20.149999999999999" customHeight="1">
      <c r="A33" s="4" t="str">
        <f>Data!A31</f>
        <v>86RN10</v>
      </c>
      <c r="B33" s="5" t="str">
        <f>Data!AD31</f>
        <v>Railroad</v>
      </c>
      <c r="C33" s="4" t="str">
        <f>Data!B31</f>
        <v>SFRC</v>
      </c>
      <c r="D33" s="4" t="str">
        <f t="shared" si="0"/>
        <v>SFTRA</v>
      </c>
      <c r="E33" s="5" t="s">
        <v>209</v>
      </c>
    </row>
    <row r="34" spans="1:5" ht="20.149999999999999" customHeight="1">
      <c r="A34" s="4" t="str">
        <f>Data!A32</f>
        <v>86RN11</v>
      </c>
      <c r="B34" s="5" t="str">
        <f>Data!AD32</f>
        <v>Railroad</v>
      </c>
      <c r="C34" s="4" t="str">
        <f>Data!B32</f>
        <v>SFRC</v>
      </c>
      <c r="D34" s="4" t="str">
        <f>IF(C34="SFRC","SFTRA",MID(C34,1,IFERROR(FIND(" ",C34)-1,4)))</f>
        <v>SFTRA</v>
      </c>
      <c r="E34" s="5" t="s">
        <v>209</v>
      </c>
    </row>
    <row r="35" spans="1:5" ht="20.149999999999999" customHeight="1">
      <c r="A35" s="4" t="str">
        <f>Data!A33</f>
        <v>86RR12</v>
      </c>
      <c r="B35" s="5" t="str">
        <f>Data!AD33</f>
        <v>Railroad</v>
      </c>
      <c r="C35" s="4" t="str">
        <f>Data!B33</f>
        <v>SFRC</v>
      </c>
      <c r="D35" s="4" t="str">
        <f t="shared" si="0"/>
        <v>SFTRA</v>
      </c>
      <c r="E35" s="5" t="s">
        <v>209</v>
      </c>
    </row>
    <row r="36" spans="1:5" ht="20.149999999999999" customHeight="1">
      <c r="A36" s="4" t="str">
        <f>Data!A34</f>
        <v>86RL12</v>
      </c>
      <c r="B36" s="5" t="str">
        <f>Data!AD34</f>
        <v>Railroad</v>
      </c>
      <c r="C36" s="4" t="str">
        <f>Data!B34</f>
        <v>SFRC</v>
      </c>
      <c r="D36" s="4" t="str">
        <f t="shared" si="0"/>
        <v>SFTRA</v>
      </c>
      <c r="E36" s="5" t="s">
        <v>209</v>
      </c>
    </row>
    <row r="37" spans="1:5" ht="20.149999999999999" customHeight="1">
      <c r="A37" s="4" t="str">
        <f>Data!A35</f>
        <v>86RR13</v>
      </c>
      <c r="B37" s="5" t="str">
        <f>Data!AD35</f>
        <v>Railroad</v>
      </c>
      <c r="C37" s="4" t="str">
        <f>Data!B35</f>
        <v>SFRC</v>
      </c>
      <c r="D37" s="4" t="str">
        <f t="shared" si="0"/>
        <v>SFTRA</v>
      </c>
      <c r="E37" s="5" t="s">
        <v>209</v>
      </c>
    </row>
    <row r="38" spans="1:5" ht="20.149999999999999" customHeight="1">
      <c r="A38" s="4" t="str">
        <f>Data!A36</f>
        <v>86RL13</v>
      </c>
      <c r="B38" s="5" t="str">
        <f>Data!AD36</f>
        <v>Railroad</v>
      </c>
      <c r="C38" s="4" t="s">
        <v>210</v>
      </c>
      <c r="D38" s="4" t="str">
        <f t="shared" si="0"/>
        <v>FEC</v>
      </c>
      <c r="E38" s="5" t="s">
        <v>209</v>
      </c>
    </row>
    <row r="39" spans="1:5" ht="20.149999999999999" customHeight="1">
      <c r="A39" s="4" t="str">
        <f>Data!A37</f>
        <v>86RR14</v>
      </c>
      <c r="B39" s="5" t="str">
        <f>Data!AD37</f>
        <v>Railroad</v>
      </c>
      <c r="C39" s="4" t="str">
        <f>Data!B37</f>
        <v>SFRC</v>
      </c>
      <c r="D39" s="4" t="str">
        <f t="shared" si="0"/>
        <v>SFTRA</v>
      </c>
      <c r="E39" s="5" t="s">
        <v>209</v>
      </c>
    </row>
    <row r="40" spans="1:5" ht="20.149999999999999" customHeight="1">
      <c r="A40" s="4" t="str">
        <f>Data!A38</f>
        <v>86RL14</v>
      </c>
      <c r="B40" s="5" t="str">
        <f>Data!AD38</f>
        <v>Railroad</v>
      </c>
      <c r="C40" s="4" t="str">
        <f>Data!B38</f>
        <v>SFRC</v>
      </c>
      <c r="D40" s="4" t="str">
        <f t="shared" si="0"/>
        <v>SFTRA</v>
      </c>
      <c r="E40" s="5" t="s">
        <v>209</v>
      </c>
    </row>
    <row r="41" spans="1:5" ht="20.149999999999999" customHeight="1">
      <c r="A41" s="4" t="str">
        <f>Data!A39</f>
        <v>86RR15</v>
      </c>
      <c r="B41" s="5" t="str">
        <f>Data!AD39</f>
        <v>Railroad</v>
      </c>
      <c r="C41" s="4" t="str">
        <f>Data!B39</f>
        <v>SFRC</v>
      </c>
      <c r="D41" s="4" t="str">
        <f t="shared" si="0"/>
        <v>SFTRA</v>
      </c>
      <c r="E41" s="5" t="s">
        <v>209</v>
      </c>
    </row>
    <row r="42" spans="1:5" ht="20.149999999999999" customHeight="1">
      <c r="A42" s="4" t="str">
        <f>Data!A40</f>
        <v>86RL15</v>
      </c>
      <c r="B42" s="5" t="str">
        <f>Data!AD40</f>
        <v>Railroad</v>
      </c>
      <c r="C42" s="4" t="str">
        <f>Data!B40</f>
        <v>SFRC</v>
      </c>
      <c r="D42" s="4" t="str">
        <f t="shared" si="0"/>
        <v>SFTRA</v>
      </c>
      <c r="E42" s="5" t="s">
        <v>209</v>
      </c>
    </row>
    <row r="43" spans="1:5" ht="20.149999999999999" customHeight="1">
      <c r="A43" s="4" t="str">
        <f>Data!A41</f>
        <v>86RR16</v>
      </c>
      <c r="B43" s="5" t="str">
        <f>Data!AD41</f>
        <v>Railroad</v>
      </c>
      <c r="C43" s="4" t="str">
        <f>Data!B41</f>
        <v>SFRC</v>
      </c>
      <c r="D43" s="4" t="str">
        <f t="shared" si="0"/>
        <v>SFTRA</v>
      </c>
      <c r="E43" s="5" t="s">
        <v>209</v>
      </c>
    </row>
    <row r="44" spans="1:5" ht="20.149999999999999" customHeight="1">
      <c r="A44" s="4" t="str">
        <f>Data!A42</f>
        <v>86RL16</v>
      </c>
      <c r="B44" s="5" t="str">
        <f>Data!AD42</f>
        <v>Railroad</v>
      </c>
      <c r="C44" s="4" t="str">
        <f>Data!B42</f>
        <v>SFRC</v>
      </c>
      <c r="D44" s="4" t="str">
        <f>IF(C44="SFRC","SFTRA",MID(C44,1,IFERROR(FIND(" ",C44)-1,4)))</f>
        <v>SFTRA</v>
      </c>
      <c r="E44" s="5" t="s">
        <v>209</v>
      </c>
    </row>
    <row r="45" spans="1:5" ht="20.149999999999999" customHeight="1">
      <c r="A45" s="4" t="str">
        <f>Data!A43</f>
        <v>86RR17</v>
      </c>
      <c r="B45" s="5" t="str">
        <f>Data!AD43</f>
        <v>Railroad</v>
      </c>
      <c r="C45" s="4" t="str">
        <f>Data!B43</f>
        <v>SFRC</v>
      </c>
      <c r="D45" s="4" t="str">
        <f t="shared" si="0"/>
        <v>SFTRA</v>
      </c>
      <c r="E45" s="5" t="s">
        <v>209</v>
      </c>
    </row>
    <row r="46" spans="1:5" ht="20.149999999999999" customHeight="1">
      <c r="A46" s="4" t="str">
        <f>Data!A44</f>
        <v>86RL17</v>
      </c>
      <c r="B46" s="5" t="str">
        <f>Data!AD44</f>
        <v>Railroad</v>
      </c>
      <c r="C46" s="4" t="str">
        <f>Data!B44</f>
        <v>SFRC</v>
      </c>
      <c r="D46" s="4" t="str">
        <f t="shared" si="0"/>
        <v>SFTRA</v>
      </c>
      <c r="E46" s="5" t="s">
        <v>209</v>
      </c>
    </row>
    <row r="47" spans="1:5" ht="20.149999999999999" customHeight="1">
      <c r="A47" s="4" t="str">
        <f>Data!A45</f>
        <v>87RN18</v>
      </c>
      <c r="B47" s="5" t="str">
        <f>Data!AD45</f>
        <v>Railroad</v>
      </c>
      <c r="C47" s="4" t="str">
        <f>Data!B45</f>
        <v>SFRC</v>
      </c>
      <c r="D47" s="4" t="str">
        <f t="shared" si="0"/>
        <v>SFTRA</v>
      </c>
      <c r="E47" s="5" t="s">
        <v>209</v>
      </c>
    </row>
    <row r="48" spans="1:5" ht="20.149999999999999" customHeight="1">
      <c r="A48" s="4" t="str">
        <f>Data!A46</f>
        <v>87RR19</v>
      </c>
      <c r="B48" s="5" t="str">
        <f>Data!AD46</f>
        <v>Railroad</v>
      </c>
      <c r="C48" s="4" t="str">
        <f>Data!B46</f>
        <v>SFRC</v>
      </c>
      <c r="D48" s="4" t="str">
        <f t="shared" si="0"/>
        <v>SFTRA</v>
      </c>
      <c r="E48" s="5" t="s">
        <v>209</v>
      </c>
    </row>
    <row r="49" spans="1:5" ht="20.149999999999999" customHeight="1">
      <c r="A49" s="4" t="str">
        <f>Data!A47</f>
        <v>87RL19</v>
      </c>
      <c r="B49" s="5" t="str">
        <f>Data!AD47</f>
        <v>Railroad</v>
      </c>
      <c r="C49" s="4" t="str">
        <f>Data!B47</f>
        <v>SFRC</v>
      </c>
      <c r="D49" s="4" t="str">
        <f t="shared" si="0"/>
        <v>SFTRA</v>
      </c>
      <c r="E49" s="5" t="s">
        <v>209</v>
      </c>
    </row>
    <row r="50" spans="1:5" ht="20.149999999999999" customHeight="1">
      <c r="A50" s="4" t="str">
        <f>Data!A48</f>
        <v>87RN20</v>
      </c>
      <c r="B50" s="5" t="str">
        <f>Data!AD48</f>
        <v>Railroad</v>
      </c>
      <c r="C50" s="4" t="str">
        <f>Data!B48</f>
        <v>SFRC</v>
      </c>
      <c r="D50" s="4" t="str">
        <f t="shared" si="0"/>
        <v>SFTRA</v>
      </c>
      <c r="E50" s="5" t="s">
        <v>209</v>
      </c>
    </row>
    <row r="51" spans="1:5" ht="20.149999999999999" customHeight="1">
      <c r="A51" s="4" t="str">
        <f>Data!A49</f>
        <v>87RN21</v>
      </c>
      <c r="B51" s="5" t="str">
        <f>Data!AD49</f>
        <v>Railroad</v>
      </c>
      <c r="C51" s="4" t="str">
        <f>Data!B49</f>
        <v>SFRC</v>
      </c>
      <c r="D51" s="4" t="str">
        <f t="shared" si="0"/>
        <v>SFTRA</v>
      </c>
      <c r="E51" s="5" t="s">
        <v>209</v>
      </c>
    </row>
    <row r="52" spans="1:5" ht="20.149999999999999" customHeight="1">
      <c r="A52" s="4" t="str">
        <f>Data!A50</f>
        <v>16RN71</v>
      </c>
      <c r="B52" s="5" t="str">
        <f>Data!AD50</f>
        <v>Railroad</v>
      </c>
      <c r="C52" s="4" t="str">
        <f>Data!B50</f>
        <v>CSX RR</v>
      </c>
      <c r="D52" s="4" t="str">
        <f t="shared" si="0"/>
        <v>CSX</v>
      </c>
      <c r="E52" s="5" t="s">
        <v>209</v>
      </c>
    </row>
    <row r="53" spans="1:5" ht="20.149999999999999" customHeight="1">
      <c r="A53" s="4" t="str">
        <f>Data!A51</f>
        <v>16RN72</v>
      </c>
      <c r="B53" s="5" t="str">
        <f>Data!AD51</f>
        <v>Railroad</v>
      </c>
      <c r="C53" s="4" t="str">
        <f>Data!B51</f>
        <v>CSX RR</v>
      </c>
      <c r="D53" s="4" t="str">
        <f t="shared" si="0"/>
        <v>CSX</v>
      </c>
      <c r="E53" s="5" t="s">
        <v>209</v>
      </c>
    </row>
    <row r="54" spans="1:5" ht="20.149999999999999" customHeight="1">
      <c r="A54" s="4" t="str">
        <f>Data!A52</f>
        <v>48RN62</v>
      </c>
      <c r="B54" s="5" t="str">
        <f>Data!AD52</f>
        <v>Railroad</v>
      </c>
      <c r="C54" s="4" t="str">
        <f>Data!B52</f>
        <v>AGR RR</v>
      </c>
      <c r="D54" s="4" t="str">
        <f t="shared" si="0"/>
        <v>AGR</v>
      </c>
      <c r="E54" s="5" t="s">
        <v>209</v>
      </c>
    </row>
    <row r="55" spans="1:5" ht="20.149999999999999" customHeight="1">
      <c r="A55" s="4" t="str">
        <f>Data!A53</f>
        <v>53RN61</v>
      </c>
      <c r="B55" s="5" t="str">
        <f>Data!AD53</f>
        <v>Railroad</v>
      </c>
      <c r="C55" s="4" t="str">
        <f>Data!B53</f>
        <v>BAYL RR</v>
      </c>
      <c r="D55" s="4" t="str">
        <f t="shared" si="0"/>
        <v>BAYL</v>
      </c>
      <c r="E55" s="5" t="s">
        <v>209</v>
      </c>
    </row>
    <row r="56" spans="1:5" ht="20.149999999999999" customHeight="1">
      <c r="A56" s="4" t="str">
        <f>Data!A54</f>
        <v>48RN63</v>
      </c>
      <c r="B56" s="5" t="str">
        <f>Data!AD54</f>
        <v>Railroad</v>
      </c>
      <c r="C56" s="4" t="str">
        <f>Data!B54</f>
        <v>CSX RR</v>
      </c>
      <c r="D56" s="4" t="str">
        <f>IF(C56="SFRC","SFTRA",MID(C56,1,IFERROR(FIND(" ",C56)-1,4)))</f>
        <v>CSX</v>
      </c>
      <c r="E56" s="5" t="s">
        <v>209</v>
      </c>
    </row>
    <row r="57" spans="1:5" ht="20.149999999999999" customHeight="1">
      <c r="A57" s="4" t="str">
        <f>Data!A55</f>
        <v>55RN59</v>
      </c>
      <c r="B57" s="5" t="str">
        <f>Data!AD55</f>
        <v>Railroad</v>
      </c>
      <c r="C57" s="4" t="str">
        <f>Data!B55</f>
        <v>FGA RR</v>
      </c>
      <c r="D57" s="4" t="str">
        <f t="shared" si="0"/>
        <v>FGA</v>
      </c>
      <c r="E57" s="5" t="s">
        <v>209</v>
      </c>
    </row>
    <row r="58" spans="1:5" ht="20.149999999999999" customHeight="1">
      <c r="A58" s="4" t="str">
        <f>Data!A56</f>
        <v>55RN60</v>
      </c>
      <c r="B58" s="5" t="str">
        <f>Data!AD56</f>
        <v>Railroad</v>
      </c>
      <c r="C58" s="4" t="str">
        <f>Data!B56</f>
        <v>FGA RR</v>
      </c>
      <c r="D58" s="4" t="str">
        <f t="shared" si="0"/>
        <v>FGA</v>
      </c>
      <c r="E58" s="5" t="s">
        <v>209</v>
      </c>
    </row>
    <row r="59" spans="1:5" ht="20.149999999999999" customHeight="1">
      <c r="A59" s="4" t="str">
        <f>Data!A57</f>
        <v>36RN56</v>
      </c>
      <c r="B59" s="5" t="str">
        <f>Data!AD57</f>
        <v>Railroad</v>
      </c>
      <c r="C59" s="4" t="str">
        <f>Data!B57</f>
        <v>CSX RR</v>
      </c>
      <c r="D59" s="4" t="str">
        <f t="shared" si="0"/>
        <v>CSX</v>
      </c>
      <c r="E59" s="5" t="s">
        <v>209</v>
      </c>
    </row>
    <row r="60" spans="1:5" ht="20.149999999999999" customHeight="1">
      <c r="A60" s="4" t="str">
        <f>Data!A58</f>
        <v>11RN73</v>
      </c>
      <c r="B60" s="5" t="str">
        <f>Data!AD58</f>
        <v>Railroad</v>
      </c>
      <c r="C60" s="4" t="str">
        <f>Data!B58</f>
        <v>FCEN RR</v>
      </c>
      <c r="D60" s="4" t="str">
        <f t="shared" si="0"/>
        <v>FCEN</v>
      </c>
      <c r="E60" s="5" t="s">
        <v>209</v>
      </c>
    </row>
    <row r="61" spans="1:5" ht="20.149999999999999" customHeight="1">
      <c r="A61" s="4" t="str">
        <f>Data!A59</f>
        <v>36RN55</v>
      </c>
      <c r="B61" s="5" t="str">
        <f>Data!AD59</f>
        <v>Railroad</v>
      </c>
      <c r="C61" s="4" t="str">
        <f>Data!B59</f>
        <v>FNOR RR</v>
      </c>
      <c r="D61" s="4" t="str">
        <f t="shared" si="0"/>
        <v>FNOR</v>
      </c>
      <c r="E61" s="5" t="s">
        <v>209</v>
      </c>
    </row>
    <row r="62" spans="1:5" ht="20.149999999999999" customHeight="1">
      <c r="A62" s="4" t="str">
        <f>Data!A60</f>
        <v>87RN70</v>
      </c>
      <c r="B62" s="5" t="str">
        <f>Data!AD60</f>
        <v>Railroad</v>
      </c>
      <c r="C62" s="4" t="str">
        <f>Data!B60</f>
        <v>FEC</v>
      </c>
      <c r="D62" s="4" t="str">
        <f t="shared" si="0"/>
        <v>FEC</v>
      </c>
      <c r="E62" s="5" t="s">
        <v>209</v>
      </c>
    </row>
  </sheetData>
  <pageMargins left="0.7" right="0.7" top="0.75" bottom="0.75" header="0.3" footer="0.3"/>
  <pageSetup scale="88" fitToHeight="0" orientation="portrait" r:id="rId1"/>
  <headerFooter>
    <oddHeader>&amp;C&amp;"Arial,Bold"&amp;K04-024Florida Department Owned Railroad Bridge Management Program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7EB5-8D01-49BD-A43D-FB52AAD764DF}">
  <dimension ref="A1:L63"/>
  <sheetViews>
    <sheetView showZeros="0" view="pageBreakPreview" zoomScaleNormal="100" zoomScaleSheetLayoutView="100" workbookViewId="0">
      <selection activeCell="A4" sqref="A4"/>
    </sheetView>
  </sheetViews>
  <sheetFormatPr defaultColWidth="10.54296875" defaultRowHeight="20.149999999999999" customHeight="1"/>
  <cols>
    <col min="1" max="1" width="10.54296875" style="2"/>
    <col min="2" max="2" width="10.54296875" style="1"/>
    <col min="3" max="3" width="10.54296875" style="2"/>
    <col min="4" max="4" width="20.54296875" style="2" customWidth="1"/>
    <col min="5" max="5" width="10.54296875" style="1"/>
    <col min="6" max="7" width="10.54296875" style="40"/>
    <col min="8" max="9" width="10.54296875" style="33"/>
    <col min="10" max="16384" width="10.54296875" style="3"/>
  </cols>
  <sheetData>
    <row r="1" spans="1:12" s="44" customFormat="1" ht="30" customHeight="1">
      <c r="A1" s="49" t="s">
        <v>211</v>
      </c>
      <c r="B1" s="43"/>
      <c r="F1" s="51"/>
      <c r="G1" s="51"/>
      <c r="H1" s="52"/>
      <c r="I1" s="53"/>
      <c r="L1" s="43"/>
    </row>
    <row r="2" spans="1:12" s="44" customFormat="1" ht="10" customHeight="1">
      <c r="A2" s="45"/>
      <c r="B2" s="43"/>
      <c r="F2" s="51"/>
      <c r="G2" s="51"/>
      <c r="H2" s="52"/>
      <c r="I2" s="53"/>
      <c r="L2" s="43"/>
    </row>
    <row r="3" spans="1:12" ht="20.149999999999999" customHeight="1">
      <c r="A3" s="62" t="s">
        <v>201</v>
      </c>
      <c r="B3" s="62"/>
      <c r="C3" s="62"/>
      <c r="D3" s="62"/>
      <c r="E3" s="62"/>
      <c r="F3" s="63" t="s">
        <v>212</v>
      </c>
      <c r="G3" s="63"/>
      <c r="H3" s="63"/>
      <c r="I3" s="63"/>
    </row>
    <row r="4" spans="1:12" ht="40" customHeight="1">
      <c r="A4" s="38" t="str">
        <f>Data!A1</f>
        <v>Bridge No.</v>
      </c>
      <c r="B4" s="38" t="str">
        <f>Data!B1</f>
        <v>Railway</v>
      </c>
      <c r="C4" s="38" t="str">
        <f>Data!C1</f>
        <v>Mile Post</v>
      </c>
      <c r="D4" s="38" t="str">
        <f>Data!D1</f>
        <v>Intersection</v>
      </c>
      <c r="E4" s="38" t="s">
        <v>213</v>
      </c>
      <c r="F4" s="55" t="str">
        <f>Data!U1</f>
        <v>Rail Agency Annual FRA Inspections</v>
      </c>
      <c r="G4" s="55" t="str">
        <f>Data!V1</f>
        <v>FDOT Routine Inspections</v>
      </c>
      <c r="H4" s="55" t="str">
        <f>Data!W1</f>
        <v>Rail Agency Underwater Inspections</v>
      </c>
      <c r="I4" s="55" t="str">
        <f>Data!X1</f>
        <v>FDOT Under Water Inspections</v>
      </c>
    </row>
    <row r="5" spans="1:12" ht="18" customHeight="1">
      <c r="A5" s="48" t="str">
        <f>IF(Data!A2="","",Data!A2)</f>
        <v>87RN22</v>
      </c>
      <c r="B5" s="48" t="str">
        <f>IF(Data!B2="","",Data!B2)</f>
        <v>SFRC</v>
      </c>
      <c r="C5" s="48">
        <f>IF(Data!C2="","",Data!C2)</f>
        <v>37.340000000000003</v>
      </c>
      <c r="D5" s="48" t="str">
        <f>IF(Data!D2="","",Data!D2)</f>
        <v>Miami Canal</v>
      </c>
      <c r="E5" s="48">
        <f>IF(Data!E2="","",Data!E2)</f>
        <v>4</v>
      </c>
      <c r="F5" s="54" t="str">
        <f>Data!U2</f>
        <v>12 months</v>
      </c>
      <c r="G5" s="54" t="str">
        <f>Data!V2</f>
        <v>24 months</v>
      </c>
      <c r="H5" s="54" t="str">
        <f>Data!W2</f>
        <v>48 months</v>
      </c>
      <c r="I5" s="54" t="str">
        <f>Data!X2</f>
        <v>96 months</v>
      </c>
    </row>
    <row r="6" spans="1:12" ht="18" customHeight="1">
      <c r="A6" s="48" t="str">
        <f>IF(Data!A3="","",Data!A3)</f>
        <v>87RN23</v>
      </c>
      <c r="B6" s="48" t="str">
        <f>IF(Data!B3="","",Data!B3)</f>
        <v>SFRC</v>
      </c>
      <c r="C6" s="48">
        <f>IF(Data!C3="","",Data!C3)</f>
        <v>37.68</v>
      </c>
      <c r="D6" s="48" t="str">
        <f>IF(Data!D3="","",Data!D3)</f>
        <v>Miami Canal</v>
      </c>
      <c r="E6" s="48">
        <f>IF(Data!E3="","",Data!E3)</f>
        <v>4</v>
      </c>
      <c r="F6" s="54" t="str">
        <f>Data!U3</f>
        <v>12 months</v>
      </c>
      <c r="G6" s="54" t="str">
        <f>Data!V3</f>
        <v>24 months</v>
      </c>
      <c r="H6" s="54" t="str">
        <f>Data!W3</f>
        <v>48 months</v>
      </c>
      <c r="I6" s="54" t="str">
        <f>Data!X3</f>
        <v>96 months</v>
      </c>
    </row>
    <row r="7" spans="1:12" ht="18" customHeight="1">
      <c r="A7" s="48" t="str">
        <f>IF(Data!A4="","",Data!A4)</f>
        <v>87RN24</v>
      </c>
      <c r="B7" s="48" t="str">
        <f>IF(Data!B4="","",Data!B4)</f>
        <v>SFRC</v>
      </c>
      <c r="C7" s="48">
        <f>IF(Data!C4="","",Data!C4)</f>
        <v>37.79</v>
      </c>
      <c r="D7" s="48" t="str">
        <f>IF(Data!D4="","",Data!D4)</f>
        <v>Miami Canal</v>
      </c>
      <c r="E7" s="48">
        <f>IF(Data!E4="","",Data!E4)</f>
        <v>4</v>
      </c>
      <c r="F7" s="54" t="str">
        <f>Data!U4</f>
        <v>12 months</v>
      </c>
      <c r="G7" s="54" t="str">
        <f>Data!V4</f>
        <v>24 months</v>
      </c>
      <c r="H7" s="54" t="str">
        <f>Data!W4</f>
        <v>48 months</v>
      </c>
      <c r="I7" s="54" t="str">
        <f>Data!X4</f>
        <v>96 months</v>
      </c>
    </row>
    <row r="8" spans="1:12" ht="18" customHeight="1">
      <c r="A8" s="48" t="str">
        <f>IF(Data!A5="","",Data!A5)</f>
        <v>87RN25</v>
      </c>
      <c r="B8" s="48" t="str">
        <f>IF(Data!B5="","",Data!B5)</f>
        <v>SFRC</v>
      </c>
      <c r="C8" s="48">
        <f>IF(Data!C5="","",Data!C5)</f>
        <v>38.25</v>
      </c>
      <c r="D8" s="48" t="str">
        <f>IF(Data!D5="","",Data!D5)</f>
        <v>Miami Canal</v>
      </c>
      <c r="E8" s="48">
        <f>IF(Data!E5="","",Data!E5)</f>
        <v>4</v>
      </c>
      <c r="F8" s="54" t="str">
        <f>Data!U5</f>
        <v>12 months</v>
      </c>
      <c r="G8" s="54" t="str">
        <f>Data!V5</f>
        <v>24 months</v>
      </c>
      <c r="H8" s="54" t="str">
        <f>Data!W5</f>
        <v>48 months</v>
      </c>
      <c r="I8" s="54" t="str">
        <f>Data!X5</f>
        <v>96 months</v>
      </c>
    </row>
    <row r="9" spans="1:12" ht="18" customHeight="1">
      <c r="A9" s="48" t="str">
        <f>IF(Data!A6="","",Data!A6)</f>
        <v>79RN40</v>
      </c>
      <c r="B9" s="48" t="str">
        <f>IF(Data!B6="","",Data!B6)</f>
        <v>CFRC</v>
      </c>
      <c r="C9" s="48">
        <f>IF(Data!C6="","",Data!C6)</f>
        <v>752.2</v>
      </c>
      <c r="D9" s="48" t="str">
        <f>IF(Data!D6="","",Data!D6)</f>
        <v>Bike Trail 621318N</v>
      </c>
      <c r="E9" s="48">
        <f>IF(Data!E6="","",Data!E6)</f>
        <v>5</v>
      </c>
      <c r="F9" s="54" t="str">
        <f>Data!U6</f>
        <v>12 months</v>
      </c>
      <c r="G9" s="54" t="str">
        <f>Data!V6</f>
        <v>24 months</v>
      </c>
      <c r="H9" s="54">
        <f>Data!W6</f>
        <v>0</v>
      </c>
      <c r="I9" s="54" t="str">
        <f>Data!X6</f>
        <v/>
      </c>
    </row>
    <row r="10" spans="1:12" ht="18" customHeight="1">
      <c r="A10" s="48" t="str">
        <f>IF(Data!A7="","",Data!A7)</f>
        <v>79RN41</v>
      </c>
      <c r="B10" s="48" t="str">
        <f>IF(Data!B7="","",Data!B7)</f>
        <v>CFRC</v>
      </c>
      <c r="C10" s="48">
        <f>IF(Data!C7="","",Data!C7)</f>
        <v>763.1</v>
      </c>
      <c r="D10" s="48" t="str">
        <f>IF(Data!D7="","",Data!D7)</f>
        <v>St John's River</v>
      </c>
      <c r="E10" s="48">
        <f>IF(Data!E7="","",Data!E7)</f>
        <v>5</v>
      </c>
      <c r="F10" s="54" t="str">
        <f>Data!U7</f>
        <v>12 months</v>
      </c>
      <c r="G10" s="54" t="str">
        <f>Data!V7</f>
        <v>24 months</v>
      </c>
      <c r="H10" s="54" t="str">
        <f>Data!W7</f>
        <v>48 months</v>
      </c>
      <c r="I10" s="54" t="str">
        <f>Data!X7</f>
        <v>96 months</v>
      </c>
    </row>
    <row r="11" spans="1:12" ht="18" customHeight="1">
      <c r="A11" s="48" t="str">
        <f>IF(Data!A8="","",Data!A8)</f>
        <v>79RN42</v>
      </c>
      <c r="B11" s="48" t="str">
        <f>IF(Data!B8="","",Data!B8)</f>
        <v>CFRC</v>
      </c>
      <c r="C11" s="48">
        <f>IF(Data!C8="","",Data!C8)</f>
        <v>764</v>
      </c>
      <c r="D11" s="48" t="str">
        <f>IF(Data!D8="","",Data!D8)</f>
        <v>Ditch</v>
      </c>
      <c r="E11" s="48">
        <f>IF(Data!E8="","",Data!E8)</f>
        <v>5</v>
      </c>
      <c r="F11" s="54" t="str">
        <f>Data!U8</f>
        <v>12 months</v>
      </c>
      <c r="G11" s="54" t="str">
        <f>Data!V8</f>
        <v>24 months</v>
      </c>
      <c r="H11" s="54">
        <f>Data!W8</f>
        <v>0</v>
      </c>
      <c r="I11" s="54" t="str">
        <f>Data!X8</f>
        <v/>
      </c>
    </row>
    <row r="12" spans="1:12" ht="18" customHeight="1">
      <c r="A12" s="48" t="str">
        <f>IF(Data!A9="","",Data!A9)</f>
        <v>75RN43</v>
      </c>
      <c r="B12" s="48" t="str">
        <f>IF(Data!B9="","",Data!B9)</f>
        <v>CFRC</v>
      </c>
      <c r="C12" s="48">
        <f>IF(Data!C9="","",Data!C9)</f>
        <v>784.3</v>
      </c>
      <c r="D12" s="48" t="str">
        <f>IF(Data!D9="","",Data!D9)</f>
        <v>US 17/92  622149G</v>
      </c>
      <c r="E12" s="48">
        <f>IF(Data!E9="","",Data!E9)</f>
        <v>5</v>
      </c>
      <c r="F12" s="54" t="str">
        <f>Data!U9</f>
        <v>12 months</v>
      </c>
      <c r="G12" s="54" t="str">
        <f>Data!V9</f>
        <v>24 months</v>
      </c>
      <c r="H12" s="54">
        <f>Data!W9</f>
        <v>0</v>
      </c>
      <c r="I12" s="54" t="str">
        <f>Data!X9</f>
        <v/>
      </c>
    </row>
    <row r="13" spans="1:12" ht="18" customHeight="1">
      <c r="A13" s="48" t="str">
        <f>IF(Data!A10="","",Data!A10)</f>
        <v>75RN44</v>
      </c>
      <c r="B13" s="48" t="str">
        <f>IF(Data!B10="","",Data!B10)</f>
        <v>CFRC</v>
      </c>
      <c r="C13" s="48">
        <f>IF(Data!C10="","",Data!C10)</f>
        <v>800.6</v>
      </c>
      <c r="D13" s="48" t="str">
        <f>IF(Data!D10="","",Data!D10)</f>
        <v>Slough/Creek</v>
      </c>
      <c r="E13" s="48">
        <f>IF(Data!E10="","",Data!E10)</f>
        <v>5</v>
      </c>
      <c r="F13" s="54" t="str">
        <f>Data!U10</f>
        <v>12 months</v>
      </c>
      <c r="G13" s="54" t="str">
        <f>Data!V10</f>
        <v>24 months</v>
      </c>
      <c r="H13" s="54" t="str">
        <f>Data!W10</f>
        <v>48 months</v>
      </c>
      <c r="I13" s="54" t="str">
        <f>Data!X10</f>
        <v>96 months</v>
      </c>
    </row>
    <row r="14" spans="1:12" ht="18" customHeight="1">
      <c r="A14" s="48" t="str">
        <f>IF(Data!A11="","",Data!A11)</f>
        <v>92RN45</v>
      </c>
      <c r="B14" s="48" t="str">
        <f>IF(Data!B11="","",Data!B11)</f>
        <v>CFRC</v>
      </c>
      <c r="C14" s="48">
        <f>IF(Data!C11="","",Data!C11)</f>
        <v>806.9</v>
      </c>
      <c r="D14" s="48" t="str">
        <f>IF(Data!D11="","",Data!D11)</f>
        <v>Creek</v>
      </c>
      <c r="E14" s="48">
        <f>IF(Data!E11="","",Data!E11)</f>
        <v>5</v>
      </c>
      <c r="F14" s="54" t="str">
        <f>Data!U11</f>
        <v>12 months</v>
      </c>
      <c r="G14" s="54" t="str">
        <f>Data!V11</f>
        <v>24 months</v>
      </c>
      <c r="H14" s="54">
        <f>Data!W11</f>
        <v>0</v>
      </c>
      <c r="I14" s="54" t="str">
        <f>Data!X11</f>
        <v/>
      </c>
    </row>
    <row r="15" spans="1:12" ht="18" customHeight="1">
      <c r="A15" s="48" t="str">
        <f>IF(Data!A12="","",Data!A12)</f>
        <v>92RN46</v>
      </c>
      <c r="B15" s="48" t="str">
        <f>IF(Data!B12="","",Data!B12)</f>
        <v>CFRC</v>
      </c>
      <c r="C15" s="48">
        <f>IF(Data!C12="","",Data!C12)</f>
        <v>809.7</v>
      </c>
      <c r="D15" s="48" t="str">
        <f>IF(Data!D12="","",Data!D12)</f>
        <v>Ditch</v>
      </c>
      <c r="E15" s="48">
        <f>IF(Data!E12="","",Data!E12)</f>
        <v>5</v>
      </c>
      <c r="F15" s="54" t="str">
        <f>Data!U12</f>
        <v>12 months</v>
      </c>
      <c r="G15" s="54" t="str">
        <f>Data!V12</f>
        <v>24 months</v>
      </c>
      <c r="H15" s="54">
        <f>Data!W12</f>
        <v>0</v>
      </c>
      <c r="I15" s="54" t="str">
        <f>Data!X12</f>
        <v/>
      </c>
    </row>
    <row r="16" spans="1:12" ht="18" customHeight="1">
      <c r="A16" s="48" t="str">
        <f>IF(Data!A13="","",Data!A13)</f>
        <v>92RR47</v>
      </c>
      <c r="B16" s="48" t="str">
        <f>IF(Data!B13="","",Data!B13)</f>
        <v>CFRC</v>
      </c>
      <c r="C16" s="48">
        <f>IF(Data!C13="","",Data!C13)</f>
        <v>811.4</v>
      </c>
      <c r="D16" s="48" t="str">
        <f>IF(Data!D13="","",Data!D13)</f>
        <v>Shingle Creek</v>
      </c>
      <c r="E16" s="48">
        <f>IF(Data!E13="","",Data!E13)</f>
        <v>5</v>
      </c>
      <c r="F16" s="54" t="str">
        <f>Data!U13</f>
        <v>12 months</v>
      </c>
      <c r="G16" s="54" t="str">
        <f>Data!V13</f>
        <v>24 months</v>
      </c>
      <c r="H16" s="54" t="str">
        <f>Data!W13</f>
        <v>48 months</v>
      </c>
      <c r="I16" s="54" t="str">
        <f>Data!X13</f>
        <v>96 months</v>
      </c>
    </row>
    <row r="17" spans="1:9" ht="18" customHeight="1">
      <c r="A17" s="48" t="str">
        <f>IF(Data!A14="","",Data!A14)</f>
        <v>92RL47</v>
      </c>
      <c r="B17" s="48" t="str">
        <f>IF(Data!B14="","",Data!B14)</f>
        <v>CFRC</v>
      </c>
      <c r="C17" s="48">
        <f>IF(Data!C14="","",Data!C14)</f>
        <v>811.4</v>
      </c>
      <c r="D17" s="48" t="str">
        <f>IF(Data!D14="","",Data!D14)</f>
        <v>Shingle Creek</v>
      </c>
      <c r="E17" s="48">
        <f>IF(Data!E14="","",Data!E14)</f>
        <v>5</v>
      </c>
      <c r="F17" s="54" t="str">
        <f>Data!U14</f>
        <v>12 months</v>
      </c>
      <c r="G17" s="54" t="str">
        <f>Data!V14</f>
        <v>24 months</v>
      </c>
      <c r="H17" s="54" t="str">
        <f>Data!W14</f>
        <v>48 months</v>
      </c>
      <c r="I17" s="54" t="str">
        <f>Data!X14</f>
        <v>96 months</v>
      </c>
    </row>
    <row r="18" spans="1:9" ht="18" customHeight="1">
      <c r="A18" s="48" t="str">
        <f>IF(Data!A15="","",Data!A15)</f>
        <v>93RN01</v>
      </c>
      <c r="B18" s="48" t="str">
        <f>IF(Data!B15="","",Data!B15)</f>
        <v>SFRC</v>
      </c>
      <c r="C18" s="48">
        <f>IF(Data!C15="","",Data!C15)</f>
        <v>965.25</v>
      </c>
      <c r="D18" s="48" t="str">
        <f>IF(Data!D15="","",Data!D15)</f>
        <v>Earman Canal C-17</v>
      </c>
      <c r="E18" s="48">
        <f>IF(Data!E15="","",Data!E15)</f>
        <v>4</v>
      </c>
      <c r="F18" s="54" t="str">
        <f>Data!U15</f>
        <v>12 months</v>
      </c>
      <c r="G18" s="54" t="str">
        <f>Data!V15</f>
        <v>24 months</v>
      </c>
      <c r="H18" s="54" t="str">
        <f>Data!W15</f>
        <v>48 months</v>
      </c>
      <c r="I18" s="54" t="str">
        <f>Data!X15</f>
        <v>96 months</v>
      </c>
    </row>
    <row r="19" spans="1:9" ht="18" customHeight="1">
      <c r="A19" s="48" t="str">
        <f>IF(Data!A16="","",Data!A16)</f>
        <v>93RR02</v>
      </c>
      <c r="B19" s="48" t="str">
        <f>IF(Data!B16="","",Data!B16)</f>
        <v>SFRC</v>
      </c>
      <c r="C19" s="48">
        <f>IF(Data!C16="","",Data!C16)</f>
        <v>974.72</v>
      </c>
      <c r="D19" s="48" t="str">
        <f>IF(Data!D16="","",Data!D16)</f>
        <v>W. Palm Beach Canal</v>
      </c>
      <c r="E19" s="48">
        <f>IF(Data!E16="","",Data!E16)</f>
        <v>4</v>
      </c>
      <c r="F19" s="54" t="str">
        <f>Data!U16</f>
        <v>12 months</v>
      </c>
      <c r="G19" s="54" t="str">
        <f>Data!V16</f>
        <v>24 months</v>
      </c>
      <c r="H19" s="54" t="str">
        <f>Data!W16</f>
        <v>48 months</v>
      </c>
      <c r="I19" s="54" t="str">
        <f>Data!X16</f>
        <v>96 months</v>
      </c>
    </row>
    <row r="20" spans="1:9" ht="18" customHeight="1">
      <c r="A20" s="48" t="str">
        <f>IF(Data!A17="","",Data!A17)</f>
        <v>93RL02</v>
      </c>
      <c r="B20" s="48" t="str">
        <f>IF(Data!B17="","",Data!B17)</f>
        <v>SFRC</v>
      </c>
      <c r="C20" s="48">
        <f>IF(Data!C17="","",Data!C17)</f>
        <v>974.72</v>
      </c>
      <c r="D20" s="48" t="str">
        <f>IF(Data!D17="","",Data!D17)</f>
        <v>W. Palm Beach Canal</v>
      </c>
      <c r="E20" s="48">
        <f>IF(Data!E17="","",Data!E17)</f>
        <v>4</v>
      </c>
      <c r="F20" s="54" t="str">
        <f>Data!U17</f>
        <v>12 months</v>
      </c>
      <c r="G20" s="54" t="str">
        <f>Data!V17</f>
        <v>24 months</v>
      </c>
      <c r="H20" s="54" t="str">
        <f>Data!W17</f>
        <v>48 months</v>
      </c>
      <c r="I20" s="54" t="str">
        <f>Data!X17</f>
        <v>96 months</v>
      </c>
    </row>
    <row r="21" spans="1:9" ht="18" customHeight="1">
      <c r="A21" s="48" t="str">
        <f>IF(Data!A18="","",Data!A18)</f>
        <v>93RR03</v>
      </c>
      <c r="B21" s="48" t="str">
        <f>IF(Data!B18="","",Data!B18)</f>
        <v>SFRC</v>
      </c>
      <c r="C21" s="48">
        <f>IF(Data!C18="","",Data!C18)</f>
        <v>982.1</v>
      </c>
      <c r="D21" s="48" t="str">
        <f>IF(Data!D18="","",Data!D18)</f>
        <v>Boynton Canal</v>
      </c>
      <c r="E21" s="48">
        <f>IF(Data!E18="","",Data!E18)</f>
        <v>4</v>
      </c>
      <c r="F21" s="54" t="str">
        <f>Data!U18</f>
        <v>12 months</v>
      </c>
      <c r="G21" s="54" t="str">
        <f>Data!V18</f>
        <v>24 months</v>
      </c>
      <c r="H21" s="54" t="str">
        <f>Data!W18</f>
        <v>48 months</v>
      </c>
      <c r="I21" s="54" t="str">
        <f>Data!X18</f>
        <v>96 months</v>
      </c>
    </row>
    <row r="22" spans="1:9" ht="18" customHeight="1">
      <c r="A22" s="48" t="str">
        <f>IF(Data!A19="","",Data!A19)</f>
        <v>93RL03</v>
      </c>
      <c r="B22" s="48" t="str">
        <f>IF(Data!B19="","",Data!B19)</f>
        <v>SFRC</v>
      </c>
      <c r="C22" s="48">
        <f>IF(Data!C19="","",Data!C19)</f>
        <v>982.1</v>
      </c>
      <c r="D22" s="48" t="str">
        <f>IF(Data!D19="","",Data!D19)</f>
        <v>Boynton Canal</v>
      </c>
      <c r="E22" s="48">
        <f>IF(Data!E19="","",Data!E19)</f>
        <v>4</v>
      </c>
      <c r="F22" s="54" t="str">
        <f>Data!U19</f>
        <v>12 months</v>
      </c>
      <c r="G22" s="54" t="str">
        <f>Data!V19</f>
        <v>24 months</v>
      </c>
      <c r="H22" s="54" t="str">
        <f>Data!W19</f>
        <v>48 months</v>
      </c>
      <c r="I22" s="54" t="str">
        <f>Data!X19</f>
        <v>96 months</v>
      </c>
    </row>
    <row r="23" spans="1:9" ht="18" customHeight="1">
      <c r="A23" s="48" t="str">
        <f>IF(Data!A20="","",Data!A20)</f>
        <v>93RR04</v>
      </c>
      <c r="B23" s="48" t="str">
        <f>IF(Data!B20="","",Data!B20)</f>
        <v>SFRC</v>
      </c>
      <c r="C23" s="48">
        <f>IF(Data!C20="","",Data!C20)</f>
        <v>984.84</v>
      </c>
      <c r="D23" s="48" t="str">
        <f>IF(Data!D20="","",Data!D20)</f>
        <v>Lake Ida Outlet</v>
      </c>
      <c r="E23" s="48">
        <f>IF(Data!E20="","",Data!E20)</f>
        <v>4</v>
      </c>
      <c r="F23" s="54" t="str">
        <f>Data!U20</f>
        <v>12 months</v>
      </c>
      <c r="G23" s="54" t="str">
        <f>Data!V20</f>
        <v>24 months</v>
      </c>
      <c r="H23" s="54" t="str">
        <f>Data!W20</f>
        <v>48 months</v>
      </c>
      <c r="I23" s="54" t="str">
        <f>Data!X20</f>
        <v>96 months</v>
      </c>
    </row>
    <row r="24" spans="1:9" ht="18" customHeight="1">
      <c r="A24" s="48" t="str">
        <f>IF(Data!A21="","",Data!A21)</f>
        <v>93RL04</v>
      </c>
      <c r="B24" s="48" t="str">
        <f>IF(Data!B21="","",Data!B21)</f>
        <v>SFRC</v>
      </c>
      <c r="C24" s="48">
        <f>IF(Data!C21="","",Data!C21)</f>
        <v>984.84</v>
      </c>
      <c r="D24" s="48" t="str">
        <f>IF(Data!D21="","",Data!D21)</f>
        <v>Lake Ida Outlet</v>
      </c>
      <c r="E24" s="48">
        <f>IF(Data!E21="","",Data!E21)</f>
        <v>4</v>
      </c>
      <c r="F24" s="54" t="str">
        <f>Data!U21</f>
        <v>12 months</v>
      </c>
      <c r="G24" s="54" t="str">
        <f>Data!V21</f>
        <v>24 months</v>
      </c>
      <c r="H24" s="54" t="str">
        <f>Data!W21</f>
        <v>48 months</v>
      </c>
      <c r="I24" s="54" t="str">
        <f>Data!X21</f>
        <v>96 months</v>
      </c>
    </row>
    <row r="25" spans="1:9" ht="18" customHeight="1">
      <c r="A25" s="48" t="str">
        <f>IF(Data!A22="","",Data!A22)</f>
        <v>93RR05</v>
      </c>
      <c r="B25" s="48" t="str">
        <f>IF(Data!B22="","",Data!B22)</f>
        <v>SFRC</v>
      </c>
      <c r="C25" s="48">
        <f>IF(Data!C22="","",Data!C22)</f>
        <v>986.04</v>
      </c>
      <c r="D25" s="48" t="str">
        <f>IF(Data!D22="","",Data!D22)</f>
        <v>Lateral Canal (L-30)</v>
      </c>
      <c r="E25" s="48">
        <f>IF(Data!E22="","",Data!E22)</f>
        <v>4</v>
      </c>
      <c r="F25" s="54" t="str">
        <f>Data!U22</f>
        <v>12 months</v>
      </c>
      <c r="G25" s="54" t="str">
        <f>Data!V22</f>
        <v>24 months</v>
      </c>
      <c r="H25" s="54" t="str">
        <f>Data!W22</f>
        <v>48 months</v>
      </c>
      <c r="I25" s="54" t="str">
        <f>Data!X22</f>
        <v>96 months</v>
      </c>
    </row>
    <row r="26" spans="1:9" ht="18" customHeight="1">
      <c r="A26" s="48" t="str">
        <f>IF(Data!A23="","",Data!A23)</f>
        <v>93RL05</v>
      </c>
      <c r="B26" s="48" t="str">
        <f>IF(Data!B23="","",Data!B23)</f>
        <v>SFRC</v>
      </c>
      <c r="C26" s="48">
        <f>IF(Data!C23="","",Data!C23)</f>
        <v>986.04</v>
      </c>
      <c r="D26" s="48" t="str">
        <f>IF(Data!D23="","",Data!D23)</f>
        <v>Lateral Canal (L-30)</v>
      </c>
      <c r="E26" s="48">
        <f>IF(Data!E23="","",Data!E23)</f>
        <v>4</v>
      </c>
      <c r="F26" s="54" t="str">
        <f>Data!U23</f>
        <v>12 months</v>
      </c>
      <c r="G26" s="54" t="str">
        <f>Data!V23</f>
        <v>24 months</v>
      </c>
      <c r="H26" s="54" t="str">
        <f>Data!W23</f>
        <v>48 months</v>
      </c>
      <c r="I26" s="54" t="str">
        <f>Data!X23</f>
        <v>96 months</v>
      </c>
    </row>
    <row r="27" spans="1:9" ht="18" customHeight="1">
      <c r="A27" s="48" t="str">
        <f>IF(Data!A24="","",Data!A24)</f>
        <v>93RR06</v>
      </c>
      <c r="B27" s="48" t="str">
        <f>IF(Data!B24="","",Data!B24)</f>
        <v>SFRC</v>
      </c>
      <c r="C27" s="48">
        <f>IF(Data!C24="","",Data!C24)</f>
        <v>987.1</v>
      </c>
      <c r="D27" s="48" t="str">
        <f>IF(Data!D24="","",Data!D24)</f>
        <v>Ida Outlet</v>
      </c>
      <c r="E27" s="48">
        <f>IF(Data!E24="","",Data!E24)</f>
        <v>4</v>
      </c>
      <c r="F27" s="54" t="str">
        <f>Data!U24</f>
        <v>12 months</v>
      </c>
      <c r="G27" s="54" t="str">
        <f>Data!V24</f>
        <v>24 months</v>
      </c>
      <c r="H27" s="54" t="str">
        <f>Data!W24</f>
        <v>48 months</v>
      </c>
      <c r="I27" s="54" t="str">
        <f>Data!X24</f>
        <v>96 months</v>
      </c>
    </row>
    <row r="28" spans="1:9" ht="18" customHeight="1">
      <c r="A28" s="48" t="str">
        <f>IF(Data!A25="","",Data!A25)</f>
        <v>93RL06</v>
      </c>
      <c r="B28" s="48" t="str">
        <f>IF(Data!B25="","",Data!B25)</f>
        <v>SFRC</v>
      </c>
      <c r="C28" s="48">
        <f>IF(Data!C25="","",Data!C25)</f>
        <v>987.1</v>
      </c>
      <c r="D28" s="48" t="str">
        <f>IF(Data!D25="","",Data!D25)</f>
        <v>Ida Outlet</v>
      </c>
      <c r="E28" s="48">
        <f>IF(Data!E25="","",Data!E25)</f>
        <v>4</v>
      </c>
      <c r="F28" s="54" t="str">
        <f>Data!U25</f>
        <v>12 months</v>
      </c>
      <c r="G28" s="54" t="str">
        <f>Data!V25</f>
        <v>24 months</v>
      </c>
      <c r="H28" s="54" t="str">
        <f>Data!W25</f>
        <v>48 months</v>
      </c>
      <c r="I28" s="54" t="str">
        <f>Data!X25</f>
        <v>96 months</v>
      </c>
    </row>
    <row r="29" spans="1:9" ht="18" customHeight="1">
      <c r="A29" s="48" t="str">
        <f>IF(Data!A26="","",Data!A26)</f>
        <v>93RR07</v>
      </c>
      <c r="B29" s="48" t="str">
        <f>IF(Data!B26="","",Data!B26)</f>
        <v>SFRC</v>
      </c>
      <c r="C29" s="48">
        <f>IF(Data!C26="","",Data!C26)</f>
        <v>990.17</v>
      </c>
      <c r="D29" s="48" t="str">
        <f>IF(Data!D26="","",Data!D26)</f>
        <v>Canal #15</v>
      </c>
      <c r="E29" s="48">
        <f>IF(Data!E26="","",Data!E26)</f>
        <v>4</v>
      </c>
      <c r="F29" s="54" t="str">
        <f>Data!U26</f>
        <v>12 months</v>
      </c>
      <c r="G29" s="54" t="str">
        <f>Data!V26</f>
        <v>24 months</v>
      </c>
      <c r="H29" s="54" t="str">
        <f>Data!W26</f>
        <v>48 months</v>
      </c>
      <c r="I29" s="54" t="str">
        <f>Data!X26</f>
        <v>96 months</v>
      </c>
    </row>
    <row r="30" spans="1:9" ht="18" customHeight="1">
      <c r="A30" s="48" t="str">
        <f>IF(Data!A27="","",Data!A27)</f>
        <v>93RL07</v>
      </c>
      <c r="B30" s="48" t="str">
        <f>IF(Data!B27="","",Data!B27)</f>
        <v>SFRC</v>
      </c>
      <c r="C30" s="48">
        <f>IF(Data!C27="","",Data!C27)</f>
        <v>990.17</v>
      </c>
      <c r="D30" s="48" t="str">
        <f>IF(Data!D27="","",Data!D27)</f>
        <v>Canal #15</v>
      </c>
      <c r="E30" s="48">
        <f>IF(Data!E27="","",Data!E27)</f>
        <v>4</v>
      </c>
      <c r="F30" s="54" t="str">
        <f>Data!U27</f>
        <v>12 months</v>
      </c>
      <c r="G30" s="54" t="str">
        <f>Data!V27</f>
        <v>24 months</v>
      </c>
      <c r="H30" s="54" t="str">
        <f>Data!W27</f>
        <v>48 months</v>
      </c>
      <c r="I30" s="54" t="str">
        <f>Data!X27</f>
        <v>96 months</v>
      </c>
    </row>
    <row r="31" spans="1:9" ht="18" customHeight="1">
      <c r="A31" s="48" t="str">
        <f>IF(Data!A28="","",Data!A28)</f>
        <v>93RR08</v>
      </c>
      <c r="B31" s="48" t="str">
        <f>IF(Data!B28="","",Data!B28)</f>
        <v>SFRC</v>
      </c>
      <c r="C31" s="48">
        <f>IF(Data!C28="","",Data!C28)</f>
        <v>992.5</v>
      </c>
      <c r="D31" s="48" t="str">
        <f>IF(Data!D28="","",Data!D28)</f>
        <v>Equalizer Canal</v>
      </c>
      <c r="E31" s="48">
        <f>IF(Data!E28="","",Data!E28)</f>
        <v>4</v>
      </c>
      <c r="F31" s="54" t="str">
        <f>Data!U28</f>
        <v>12 months</v>
      </c>
      <c r="G31" s="54" t="str">
        <f>Data!V28</f>
        <v>24 months</v>
      </c>
      <c r="H31" s="54" t="str">
        <f>Data!W28</f>
        <v>48 months</v>
      </c>
      <c r="I31" s="54" t="str">
        <f>Data!X28</f>
        <v>96 months</v>
      </c>
    </row>
    <row r="32" spans="1:9" ht="18" customHeight="1">
      <c r="A32" s="48" t="str">
        <f>IF(Data!A29="","",Data!A29)</f>
        <v>93RL08</v>
      </c>
      <c r="B32" s="48" t="str">
        <f>IF(Data!B29="","",Data!B29)</f>
        <v>SFRC</v>
      </c>
      <c r="C32" s="48">
        <f>IF(Data!C29="","",Data!C29)</f>
        <v>992.5</v>
      </c>
      <c r="D32" s="48" t="str">
        <f>IF(Data!D29="","",Data!D29)</f>
        <v>Equalizer Canal</v>
      </c>
      <c r="E32" s="48">
        <f>IF(Data!E29="","",Data!E29)</f>
        <v>4</v>
      </c>
      <c r="F32" s="54" t="str">
        <f>Data!U29</f>
        <v>12 months</v>
      </c>
      <c r="G32" s="54" t="str">
        <f>Data!V29</f>
        <v>24 months</v>
      </c>
      <c r="H32" s="54" t="str">
        <f>Data!W29</f>
        <v>48 months</v>
      </c>
      <c r="I32" s="54" t="str">
        <f>Data!X29</f>
        <v>96 months</v>
      </c>
    </row>
    <row r="33" spans="1:9" ht="18" customHeight="1">
      <c r="A33" s="48" t="str">
        <f>IF(Data!A30="","",Data!A30)</f>
        <v>86RN09</v>
      </c>
      <c r="B33" s="48" t="str">
        <f>IF(Data!B30="","",Data!B30)</f>
        <v>SFRC</v>
      </c>
      <c r="C33" s="48">
        <f>IF(Data!C30="","",Data!C30)</f>
        <v>997.54</v>
      </c>
      <c r="D33" s="48" t="str">
        <f>IF(Data!D30="","",Data!D30)</f>
        <v>Hillsboro Canal</v>
      </c>
      <c r="E33" s="48">
        <f>IF(Data!E30="","",Data!E30)</f>
        <v>4</v>
      </c>
      <c r="F33" s="54" t="str">
        <f>Data!U30</f>
        <v>12 months</v>
      </c>
      <c r="G33" s="54" t="str">
        <f>Data!V30</f>
        <v>24 months</v>
      </c>
      <c r="H33" s="54" t="str">
        <f>Data!W30</f>
        <v>48 months</v>
      </c>
      <c r="I33" s="54" t="str">
        <f>Data!X30</f>
        <v>96 months</v>
      </c>
    </row>
    <row r="34" spans="1:9" ht="18" customHeight="1">
      <c r="A34" s="48" t="str">
        <f>IF(Data!A31="","",Data!A31)</f>
        <v>86RN10</v>
      </c>
      <c r="B34" s="48" t="str">
        <f>IF(Data!B31="","",Data!B31)</f>
        <v>SFRC</v>
      </c>
      <c r="C34" s="48">
        <f>IF(Data!C31="","",Data!C31)</f>
        <v>1004.36</v>
      </c>
      <c r="D34" s="48" t="str">
        <f>IF(Data!D31="","",Data!D31)</f>
        <v>Pompano Canal</v>
      </c>
      <c r="E34" s="48">
        <f>IF(Data!E31="","",Data!E31)</f>
        <v>4</v>
      </c>
      <c r="F34" s="54" t="str">
        <f>Data!U31</f>
        <v>12 months</v>
      </c>
      <c r="G34" s="54" t="str">
        <f>Data!V31</f>
        <v>24 months</v>
      </c>
      <c r="H34" s="54" t="str">
        <f>Data!W31</f>
        <v>48 months</v>
      </c>
      <c r="I34" s="54" t="str">
        <f>Data!X31</f>
        <v>96 months</v>
      </c>
    </row>
    <row r="35" spans="1:9" ht="18" customHeight="1">
      <c r="A35" s="48" t="str">
        <f>IF(Data!A32="","",Data!A32)</f>
        <v>86RN11</v>
      </c>
      <c r="B35" s="48" t="str">
        <f>IF(Data!B32="","",Data!B32)</f>
        <v>SFRC</v>
      </c>
      <c r="C35" s="48">
        <f>IF(Data!C32="","",Data!C32)</f>
        <v>1005.71</v>
      </c>
      <c r="D35" s="48" t="str">
        <f>IF(Data!D32="","",Data!D32)</f>
        <v>Cypress Canal</v>
      </c>
      <c r="E35" s="48">
        <f>IF(Data!E32="","",Data!E32)</f>
        <v>4</v>
      </c>
      <c r="F35" s="54" t="str">
        <f>Data!U32</f>
        <v>12 months</v>
      </c>
      <c r="G35" s="54" t="str">
        <f>Data!V32</f>
        <v>24 months</v>
      </c>
      <c r="H35" s="54" t="str">
        <f>Data!W32</f>
        <v>48 months</v>
      </c>
      <c r="I35" s="54" t="str">
        <f>Data!X32</f>
        <v>96 months</v>
      </c>
    </row>
    <row r="36" spans="1:9" ht="18" customHeight="1">
      <c r="A36" s="48" t="str">
        <f>IF(Data!A33="","",Data!A33)</f>
        <v>86RR12</v>
      </c>
      <c r="B36" s="48" t="str">
        <f>IF(Data!B33="","",Data!B33)</f>
        <v>SFRC</v>
      </c>
      <c r="C36" s="48">
        <f>IF(Data!C33="","",Data!C33)</f>
        <v>1008.99</v>
      </c>
      <c r="D36" s="48" t="str">
        <f>IF(Data!D33="","",Data!D33)</f>
        <v>South Fork New River</v>
      </c>
      <c r="E36" s="48">
        <f>IF(Data!E33="","",Data!E33)</f>
        <v>4</v>
      </c>
      <c r="F36" s="54" t="str">
        <f>Data!U33</f>
        <v>12 months</v>
      </c>
      <c r="G36" s="54" t="str">
        <f>Data!V33</f>
        <v>24 months</v>
      </c>
      <c r="H36" s="54" t="str">
        <f>Data!W33</f>
        <v>48 months</v>
      </c>
      <c r="I36" s="54" t="str">
        <f>Data!X33</f>
        <v>96 months</v>
      </c>
    </row>
    <row r="37" spans="1:9" ht="18" customHeight="1">
      <c r="A37" s="48" t="str">
        <f>IF(Data!A34="","",Data!A34)</f>
        <v>86RL12</v>
      </c>
      <c r="B37" s="48" t="str">
        <f>IF(Data!B34="","",Data!B34)</f>
        <v>SFRC</v>
      </c>
      <c r="C37" s="48">
        <f>IF(Data!C34="","",Data!C34)</f>
        <v>1008.99</v>
      </c>
      <c r="D37" s="48" t="str">
        <f>IF(Data!D34="","",Data!D34)</f>
        <v>South Fork New River</v>
      </c>
      <c r="E37" s="48">
        <f>IF(Data!E34="","",Data!E34)</f>
        <v>4</v>
      </c>
      <c r="F37" s="54" t="str">
        <f>Data!U34</f>
        <v>12 months</v>
      </c>
      <c r="G37" s="54" t="str">
        <f>Data!V34</f>
        <v>24 months</v>
      </c>
      <c r="H37" s="54" t="str">
        <f>Data!W34</f>
        <v>48 months</v>
      </c>
      <c r="I37" s="54" t="str">
        <f>Data!X34</f>
        <v>96 months</v>
      </c>
    </row>
    <row r="38" spans="1:9" ht="18" customHeight="1">
      <c r="A38" s="48" t="str">
        <f>IF(Data!A35="","",Data!A35)</f>
        <v>86RR13</v>
      </c>
      <c r="B38" s="48" t="str">
        <f>IF(Data!B35="","",Data!B35)</f>
        <v>SFRC</v>
      </c>
      <c r="C38" s="48">
        <f>IF(Data!C35="","",Data!C35)</f>
        <v>1011.9</v>
      </c>
      <c r="D38" s="48" t="str">
        <f>IF(Data!D35="","",Data!D35)</f>
        <v>North New River</v>
      </c>
      <c r="E38" s="48">
        <f>IF(Data!E35="","",Data!E35)</f>
        <v>4</v>
      </c>
      <c r="F38" s="54" t="str">
        <f>Data!U35</f>
        <v>12 months</v>
      </c>
      <c r="G38" s="54" t="str">
        <f>Data!V35</f>
        <v>24 months</v>
      </c>
      <c r="H38" s="54" t="str">
        <f>Data!W35</f>
        <v>48 months</v>
      </c>
      <c r="I38" s="54" t="str">
        <f>Data!X35</f>
        <v>96 months</v>
      </c>
    </row>
    <row r="39" spans="1:9" ht="18" customHeight="1">
      <c r="A39" s="48" t="str">
        <f>IF(Data!A36="","",Data!A36)</f>
        <v>86RL13</v>
      </c>
      <c r="B39" s="48" t="str">
        <f>IF(Data!B36="","",Data!B36)</f>
        <v>SFRC</v>
      </c>
      <c r="C39" s="48">
        <f>IF(Data!C36="","",Data!C36)</f>
        <v>1011.9</v>
      </c>
      <c r="D39" s="48" t="str">
        <f>IF(Data!D36="","",Data!D36)</f>
        <v>North New River</v>
      </c>
      <c r="E39" s="48">
        <f>IF(Data!E36="","",Data!E36)</f>
        <v>4</v>
      </c>
      <c r="F39" s="54" t="str">
        <f>Data!U36</f>
        <v>12 months</v>
      </c>
      <c r="G39" s="54" t="str">
        <f>Data!V36</f>
        <v>24 months</v>
      </c>
      <c r="H39" s="54" t="str">
        <f>Data!W36</f>
        <v>48 months</v>
      </c>
      <c r="I39" s="54" t="str">
        <f>Data!X36</f>
        <v>96 months</v>
      </c>
    </row>
    <row r="40" spans="1:9" ht="18" customHeight="1">
      <c r="A40" s="48" t="str">
        <f>IF(Data!A37="","",Data!A37)</f>
        <v>86RR14</v>
      </c>
      <c r="B40" s="48" t="str">
        <f>IF(Data!B37="","",Data!B37)</f>
        <v>SFRC</v>
      </c>
      <c r="C40" s="48">
        <f>IF(Data!C37="","",Data!C37)</f>
        <v>1013.89</v>
      </c>
      <c r="D40" s="48" t="str">
        <f>IF(Data!D37="","",Data!D37)</f>
        <v>South New River</v>
      </c>
      <c r="E40" s="48">
        <f>IF(Data!E37="","",Data!E37)</f>
        <v>4</v>
      </c>
      <c r="F40" s="54" t="str">
        <f>Data!U37</f>
        <v>12 months</v>
      </c>
      <c r="G40" s="54" t="str">
        <f>Data!V37</f>
        <v>24 months</v>
      </c>
      <c r="H40" s="54" t="str">
        <f>Data!W37</f>
        <v>48 months</v>
      </c>
      <c r="I40" s="54" t="str">
        <f>Data!X37</f>
        <v>96 months</v>
      </c>
    </row>
    <row r="41" spans="1:9" ht="18" customHeight="1">
      <c r="A41" s="48" t="str">
        <f>IF(Data!A38="","",Data!A38)</f>
        <v>86RL14</v>
      </c>
      <c r="B41" s="48" t="str">
        <f>IF(Data!B38="","",Data!B38)</f>
        <v>SFRC</v>
      </c>
      <c r="C41" s="48">
        <f>IF(Data!C38="","",Data!C38)</f>
        <v>1013.89</v>
      </c>
      <c r="D41" s="48" t="str">
        <f>IF(Data!D38="","",Data!D38)</f>
        <v>South New River</v>
      </c>
      <c r="E41" s="48">
        <f>IF(Data!E38="","",Data!E38)</f>
        <v>4</v>
      </c>
      <c r="F41" s="54" t="str">
        <f>Data!U38</f>
        <v>12 months</v>
      </c>
      <c r="G41" s="54" t="str">
        <f>Data!V38</f>
        <v>24 months</v>
      </c>
      <c r="H41" s="54" t="str">
        <f>Data!W38</f>
        <v>48 months</v>
      </c>
      <c r="I41" s="54" t="str">
        <f>Data!X38</f>
        <v>96 months</v>
      </c>
    </row>
    <row r="42" spans="1:9" ht="18" customHeight="1">
      <c r="A42" s="48" t="str">
        <f>IF(Data!A39="","",Data!A39)</f>
        <v>86RR15</v>
      </c>
      <c r="B42" s="48" t="str">
        <f>IF(Data!B39="","",Data!B39)</f>
        <v>SFRC</v>
      </c>
      <c r="C42" s="48">
        <f>IF(Data!C39="","",Data!C39)</f>
        <v>1015.88</v>
      </c>
      <c r="D42" s="48" t="str">
        <f>IF(Data!D39="","",Data!D39)</f>
        <v>Dania Canal</v>
      </c>
      <c r="E42" s="48">
        <f>IF(Data!E39="","",Data!E39)</f>
        <v>4</v>
      </c>
      <c r="F42" s="54" t="str">
        <f>Data!U39</f>
        <v>12 months</v>
      </c>
      <c r="G42" s="54" t="str">
        <f>Data!V39</f>
        <v>24 months</v>
      </c>
      <c r="H42" s="54" t="str">
        <f>Data!W39</f>
        <v>48 months</v>
      </c>
      <c r="I42" s="54" t="str">
        <f>Data!X39</f>
        <v>96 months</v>
      </c>
    </row>
    <row r="43" spans="1:9" ht="18" customHeight="1">
      <c r="A43" s="48" t="str">
        <f>IF(Data!A40="","",Data!A40)</f>
        <v>86RL15</v>
      </c>
      <c r="B43" s="48" t="str">
        <f>IF(Data!B40="","",Data!B40)</f>
        <v>SFRC</v>
      </c>
      <c r="C43" s="48">
        <f>IF(Data!C40="","",Data!C40)</f>
        <v>1015.88</v>
      </c>
      <c r="D43" s="48" t="str">
        <f>IF(Data!D40="","",Data!D40)</f>
        <v>Dania Canal</v>
      </c>
      <c r="E43" s="48">
        <f>IF(Data!E40="","",Data!E40)</f>
        <v>4</v>
      </c>
      <c r="F43" s="54" t="str">
        <f>Data!U40</f>
        <v>12 months</v>
      </c>
      <c r="G43" s="54" t="str">
        <f>Data!V40</f>
        <v>24 months</v>
      </c>
      <c r="H43" s="54" t="str">
        <f>Data!W40</f>
        <v>48 months</v>
      </c>
      <c r="I43" s="54" t="str">
        <f>Data!X40</f>
        <v>96 months</v>
      </c>
    </row>
    <row r="44" spans="1:9" ht="18" customHeight="1">
      <c r="A44" s="48" t="str">
        <f>IF(Data!A41="","",Data!A41)</f>
        <v>86RR16</v>
      </c>
      <c r="B44" s="48" t="str">
        <f>IF(Data!B41="","",Data!B41)</f>
        <v>SFRC</v>
      </c>
      <c r="C44" s="48">
        <f>IF(Data!C41="","",Data!C41)</f>
        <v>1017.76</v>
      </c>
      <c r="D44" s="48" t="str">
        <f>IF(Data!D41="","",Data!D41)</f>
        <v>C-10 Canal</v>
      </c>
      <c r="E44" s="48">
        <f>IF(Data!E41="","",Data!E41)</f>
        <v>4</v>
      </c>
      <c r="F44" s="54" t="str">
        <f>Data!U41</f>
        <v>12 months</v>
      </c>
      <c r="G44" s="54" t="str">
        <f>Data!V41</f>
        <v>24 months</v>
      </c>
      <c r="H44" s="54" t="str">
        <f>Data!W41</f>
        <v>48 months</v>
      </c>
      <c r="I44" s="54" t="str">
        <f>Data!X41</f>
        <v>96 months</v>
      </c>
    </row>
    <row r="45" spans="1:9" ht="18" customHeight="1">
      <c r="A45" s="48" t="str">
        <f>IF(Data!A42="","",Data!A42)</f>
        <v>86RL16</v>
      </c>
      <c r="B45" s="48" t="str">
        <f>IF(Data!B42="","",Data!B42)</f>
        <v>SFRC</v>
      </c>
      <c r="C45" s="48">
        <f>IF(Data!C42="","",Data!C42)</f>
        <v>1017.76</v>
      </c>
      <c r="D45" s="48" t="str">
        <f>IF(Data!D42="","",Data!D42)</f>
        <v>C-10 Canal</v>
      </c>
      <c r="E45" s="48">
        <f>IF(Data!E42="","",Data!E42)</f>
        <v>4</v>
      </c>
      <c r="F45" s="54" t="str">
        <f>Data!U42</f>
        <v>12 months</v>
      </c>
      <c r="G45" s="54" t="str">
        <f>Data!V42</f>
        <v>24 months</v>
      </c>
      <c r="H45" s="54" t="str">
        <f>Data!W42</f>
        <v>48 months</v>
      </c>
      <c r="I45" s="54" t="str">
        <f>Data!X42</f>
        <v>96 months</v>
      </c>
    </row>
    <row r="46" spans="1:9" ht="18" customHeight="1">
      <c r="A46" s="48" t="str">
        <f>IF(Data!A43="","",Data!A43)</f>
        <v>86RR17</v>
      </c>
      <c r="B46" s="48" t="str">
        <f>IF(Data!B43="","",Data!B43)</f>
        <v>SFRC</v>
      </c>
      <c r="C46" s="48">
        <f>IF(Data!C43="","",Data!C43)</f>
        <v>1018.91</v>
      </c>
      <c r="D46" s="48" t="str">
        <f>IF(Data!D43="","",Data!D43)</f>
        <v>C-10 Canal</v>
      </c>
      <c r="E46" s="48">
        <f>IF(Data!E43="","",Data!E43)</f>
        <v>4</v>
      </c>
      <c r="F46" s="54" t="str">
        <f>Data!U43</f>
        <v>12 months</v>
      </c>
      <c r="G46" s="54" t="str">
        <f>Data!V43</f>
        <v>24 months</v>
      </c>
      <c r="H46" s="54" t="str">
        <f>Data!W43</f>
        <v>48 months</v>
      </c>
      <c r="I46" s="54" t="str">
        <f>Data!X43</f>
        <v>96 months</v>
      </c>
    </row>
    <row r="47" spans="1:9" ht="18" customHeight="1">
      <c r="A47" s="48" t="str">
        <f>IF(Data!A44="","",Data!A44)</f>
        <v>86RL17</v>
      </c>
      <c r="B47" s="48" t="str">
        <f>IF(Data!B44="","",Data!B44)</f>
        <v>SFRC</v>
      </c>
      <c r="C47" s="48">
        <f>IF(Data!C44="","",Data!C44)</f>
        <v>1018.91</v>
      </c>
      <c r="D47" s="48" t="str">
        <f>IF(Data!D44="","",Data!D44)</f>
        <v>C-10 Canal</v>
      </c>
      <c r="E47" s="48">
        <f>IF(Data!E44="","",Data!E44)</f>
        <v>4</v>
      </c>
      <c r="F47" s="54" t="str">
        <f>Data!U44</f>
        <v>12 months</v>
      </c>
      <c r="G47" s="54" t="str">
        <f>Data!V44</f>
        <v>24 months</v>
      </c>
      <c r="H47" s="54" t="str">
        <f>Data!W44</f>
        <v>48 months</v>
      </c>
      <c r="I47" s="54" t="str">
        <f>Data!X44</f>
        <v>96 months</v>
      </c>
    </row>
    <row r="48" spans="1:9" ht="18" customHeight="1">
      <c r="A48" s="48" t="str">
        <f>IF(Data!A45="","",Data!A45)</f>
        <v>87RN18</v>
      </c>
      <c r="B48" s="48" t="str">
        <f>IF(Data!B45="","",Data!B45)</f>
        <v>SFRC</v>
      </c>
      <c r="C48" s="48">
        <f>IF(Data!C45="","",Data!C45)</f>
        <v>1024.67</v>
      </c>
      <c r="D48" s="48" t="str">
        <f>IF(Data!D45="","",Data!D45)</f>
        <v>Snake Creek Canal</v>
      </c>
      <c r="E48" s="48">
        <f>IF(Data!E45="","",Data!E45)</f>
        <v>4</v>
      </c>
      <c r="F48" s="54" t="str">
        <f>Data!U45</f>
        <v>12 months</v>
      </c>
      <c r="G48" s="54" t="str">
        <f>Data!V45</f>
        <v>24 months</v>
      </c>
      <c r="H48" s="54" t="str">
        <f>Data!W45</f>
        <v>48 months</v>
      </c>
      <c r="I48" s="54" t="str">
        <f>Data!X45</f>
        <v>96 months</v>
      </c>
    </row>
    <row r="49" spans="1:9" ht="18" customHeight="1">
      <c r="A49" s="48" t="str">
        <f>IF(Data!A46="","",Data!A46)</f>
        <v>87RR19</v>
      </c>
      <c r="B49" s="48" t="str">
        <f>IF(Data!B46="","",Data!B46)</f>
        <v>SFRC</v>
      </c>
      <c r="C49" s="48">
        <f>IF(Data!C46="","",Data!C46)</f>
        <v>1027.69</v>
      </c>
      <c r="D49" s="48" t="str">
        <f>IF(Data!D46="","",Data!D46)</f>
        <v>Biscayne Canal</v>
      </c>
      <c r="E49" s="48">
        <f>IF(Data!E46="","",Data!E46)</f>
        <v>4</v>
      </c>
      <c r="F49" s="54" t="str">
        <f>Data!U46</f>
        <v>12 months</v>
      </c>
      <c r="G49" s="54" t="str">
        <f>Data!V46</f>
        <v>24 months</v>
      </c>
      <c r="H49" s="54" t="str">
        <f>Data!W46</f>
        <v>48 months</v>
      </c>
      <c r="I49" s="54" t="str">
        <f>Data!X46</f>
        <v>96 months</v>
      </c>
    </row>
    <row r="50" spans="1:9" ht="18" customHeight="1">
      <c r="A50" s="48" t="str">
        <f>IF(Data!A47="","",Data!A47)</f>
        <v>87RL19</v>
      </c>
      <c r="B50" s="48" t="str">
        <f>IF(Data!B47="","",Data!B47)</f>
        <v>SFRC</v>
      </c>
      <c r="C50" s="48">
        <f>IF(Data!C47="","",Data!C47)</f>
        <v>1027.69</v>
      </c>
      <c r="D50" s="48" t="str">
        <f>IF(Data!D47="","",Data!D47)</f>
        <v>Biscayne Canal</v>
      </c>
      <c r="E50" s="48">
        <f>IF(Data!E47="","",Data!E47)</f>
        <v>4</v>
      </c>
      <c r="F50" s="54" t="str">
        <f>Data!U47</f>
        <v>12 months</v>
      </c>
      <c r="G50" s="54" t="str">
        <f>Data!V47</f>
        <v>24 months</v>
      </c>
      <c r="H50" s="54" t="str">
        <f>Data!W47</f>
        <v>48 months</v>
      </c>
      <c r="I50" s="54" t="str">
        <f>Data!X47</f>
        <v>96 months</v>
      </c>
    </row>
    <row r="51" spans="1:9" ht="18" customHeight="1">
      <c r="A51" s="48" t="str">
        <f>IF(Data!A48="","",Data!A48)</f>
        <v>87RN20</v>
      </c>
      <c r="B51" s="48" t="str">
        <f>IF(Data!B48="","",Data!B48)</f>
        <v>SFRC</v>
      </c>
      <c r="C51" s="48">
        <f>IF(Data!C48="","",Data!C48)</f>
        <v>1032.27</v>
      </c>
      <c r="D51" s="48" t="str">
        <f>IF(Data!D48="","",Data!D48)</f>
        <v>Little River Canal (Amtrak Lead)</v>
      </c>
      <c r="E51" s="48">
        <f>IF(Data!E48="","",Data!E48)</f>
        <v>4</v>
      </c>
      <c r="F51" s="54" t="str">
        <f>Data!U48</f>
        <v>12 months</v>
      </c>
      <c r="G51" s="54" t="str">
        <f>Data!V48</f>
        <v>24 months</v>
      </c>
      <c r="H51" s="54" t="str">
        <f>Data!W48</f>
        <v>48 months</v>
      </c>
      <c r="I51" s="54" t="str">
        <f>Data!X48</f>
        <v>96 months</v>
      </c>
    </row>
    <row r="52" spans="1:9" ht="18" customHeight="1">
      <c r="A52" s="48" t="str">
        <f>IF(Data!A49="","",Data!A49)</f>
        <v>87RN21</v>
      </c>
      <c r="B52" s="48" t="str">
        <f>IF(Data!B49="","",Data!B49)</f>
        <v>SFRC</v>
      </c>
      <c r="C52" s="48">
        <f>IF(Data!C49="","",Data!C49)</f>
        <v>1036.72</v>
      </c>
      <c r="D52" s="48" t="str">
        <f>IF(Data!D49="","",Data!D49)</f>
        <v>Miami Canal</v>
      </c>
      <c r="E52" s="48">
        <f>IF(Data!E49="","",Data!E49)</f>
        <v>4</v>
      </c>
      <c r="F52" s="54" t="str">
        <f>Data!U49</f>
        <v>12 months</v>
      </c>
      <c r="G52" s="54" t="str">
        <f>Data!V49</f>
        <v>24 months</v>
      </c>
      <c r="H52" s="54" t="str">
        <f>Data!W49</f>
        <v>48 months</v>
      </c>
      <c r="I52" s="54" t="str">
        <f>Data!X49</f>
        <v>96 months</v>
      </c>
    </row>
    <row r="53" spans="1:9" ht="18" customHeight="1">
      <c r="A53" s="48" t="str">
        <f>IF(Data!A50="","",Data!A50)</f>
        <v>16RN71</v>
      </c>
      <c r="B53" s="48" t="str">
        <f>IF(Data!B50="","",Data!B50)</f>
        <v>CSX RR</v>
      </c>
      <c r="C53" s="48" t="str">
        <f>IF(Data!C50="","",Data!C50)</f>
        <v/>
      </c>
      <c r="D53" s="48" t="str">
        <f>IF(Data!D50="","",Data!D50)</f>
        <v>N LAKE PARKER AVE</v>
      </c>
      <c r="E53" s="48">
        <f>IF(Data!E50="","",Data!E50)</f>
        <v>1</v>
      </c>
      <c r="F53" s="54" t="str">
        <f>Data!U50</f>
        <v>12 months</v>
      </c>
      <c r="G53" s="54" t="str">
        <f>Data!V50</f>
        <v>24 months</v>
      </c>
      <c r="H53" s="54">
        <f>Data!W50</f>
        <v>0</v>
      </c>
      <c r="I53" s="54" t="str">
        <f>Data!X50</f>
        <v/>
      </c>
    </row>
    <row r="54" spans="1:9" ht="18" customHeight="1">
      <c r="A54" s="48" t="str">
        <f>IF(Data!A51="","",Data!A51)</f>
        <v>16RN72</v>
      </c>
      <c r="B54" s="48" t="str">
        <f>IF(Data!B51="","",Data!B51)</f>
        <v>CSX RR</v>
      </c>
      <c r="C54" s="48" t="str">
        <f>IF(Data!C51="","",Data!C51)</f>
        <v/>
      </c>
      <c r="D54" s="48" t="str">
        <f>IF(Data!D51="","",Data!D51)</f>
        <v>I-4</v>
      </c>
      <c r="E54" s="48">
        <f>IF(Data!E51="","",Data!E51)</f>
        <v>1</v>
      </c>
      <c r="F54" s="54" t="str">
        <f>Data!U51</f>
        <v>12 months</v>
      </c>
      <c r="G54" s="54" t="str">
        <f>Data!V51</f>
        <v>24 months</v>
      </c>
      <c r="H54" s="54">
        <f>Data!W51</f>
        <v>0</v>
      </c>
      <c r="I54" s="54" t="str">
        <f>Data!X51</f>
        <v/>
      </c>
    </row>
    <row r="55" spans="1:9" ht="18" customHeight="1">
      <c r="A55" s="48" t="str">
        <f>IF(Data!A52="","",Data!A52)</f>
        <v>48RN62</v>
      </c>
      <c r="B55" s="48" t="str">
        <f>IF(Data!B52="","",Data!B52)</f>
        <v>AGR RR</v>
      </c>
      <c r="C55" s="48" t="str">
        <f>IF(Data!C52="","",Data!C52)</f>
        <v/>
      </c>
      <c r="D55" s="48" t="str">
        <f>IF(Data!D52="","",Data!D52)</f>
        <v>SR295</v>
      </c>
      <c r="E55" s="48">
        <f>IF(Data!E52="","",Data!E52)</f>
        <v>3</v>
      </c>
      <c r="F55" s="54" t="str">
        <f>Data!U52</f>
        <v>12 months</v>
      </c>
      <c r="G55" s="54" t="str">
        <f>Data!V52</f>
        <v>24 months</v>
      </c>
      <c r="H55" s="54">
        <f>Data!W52</f>
        <v>0</v>
      </c>
      <c r="I55" s="54" t="str">
        <f>Data!X52</f>
        <v/>
      </c>
    </row>
    <row r="56" spans="1:9" ht="18" customHeight="1">
      <c r="A56" s="48" t="str">
        <f>IF(Data!A53="","",Data!A53)</f>
        <v>53RN61</v>
      </c>
      <c r="B56" s="48" t="str">
        <f>IF(Data!B53="","",Data!B53)</f>
        <v>BAYL RR</v>
      </c>
      <c r="C56" s="48" t="str">
        <f>IF(Data!C53="","",Data!C53)</f>
        <v/>
      </c>
      <c r="D56" s="48" t="str">
        <f>IF(Data!D53="","",Data!D53)</f>
        <v>US90 SR10</v>
      </c>
      <c r="E56" s="48">
        <f>IF(Data!E53="","",Data!E53)</f>
        <v>3</v>
      </c>
      <c r="F56" s="54" t="str">
        <f>Data!U53</f>
        <v>12 months</v>
      </c>
      <c r="G56" s="54" t="str">
        <f>Data!V53</f>
        <v>24 months</v>
      </c>
      <c r="H56" s="54">
        <f>Data!W53</f>
        <v>0</v>
      </c>
      <c r="I56" s="54" t="str">
        <f>Data!X53</f>
        <v/>
      </c>
    </row>
    <row r="57" spans="1:9" ht="18" customHeight="1">
      <c r="A57" s="48" t="str">
        <f>IF(Data!A54="","",Data!A54)</f>
        <v>48RN63</v>
      </c>
      <c r="B57" s="48" t="str">
        <f>IF(Data!B54="","",Data!B54)</f>
        <v>CSX RR</v>
      </c>
      <c r="C57" s="48" t="str">
        <f>IF(Data!C54="","",Data!C54)</f>
        <v/>
      </c>
      <c r="D57" s="48" t="str">
        <f>IF(Data!D54="","",Data!D54)</f>
        <v>I10 SR8</v>
      </c>
      <c r="E57" s="48">
        <f>IF(Data!E54="","",Data!E54)</f>
        <v>3</v>
      </c>
      <c r="F57" s="54" t="str">
        <f>Data!U54</f>
        <v>12 months</v>
      </c>
      <c r="G57" s="54" t="str">
        <f>Data!V54</f>
        <v>24 months</v>
      </c>
      <c r="H57" s="54">
        <f>Data!W54</f>
        <v>0</v>
      </c>
      <c r="I57" s="54" t="str">
        <f>Data!X54</f>
        <v/>
      </c>
    </row>
    <row r="58" spans="1:9" ht="18" customHeight="1">
      <c r="A58" s="48" t="str">
        <f>IF(Data!A55="","",Data!A55)</f>
        <v>55RN59</v>
      </c>
      <c r="B58" s="48" t="str">
        <f>IF(Data!B55="","",Data!B55)</f>
        <v>FGA RR</v>
      </c>
      <c r="C58" s="48" t="str">
        <f>IF(Data!C55="","",Data!C55)</f>
        <v/>
      </c>
      <c r="D58" s="48" t="str">
        <f>IF(Data!D55="","",Data!D55)</f>
        <v>SR61</v>
      </c>
      <c r="E58" s="48">
        <f>IF(Data!E55="","",Data!E55)</f>
        <v>3</v>
      </c>
      <c r="F58" s="54" t="str">
        <f>Data!U55</f>
        <v>12 months</v>
      </c>
      <c r="G58" s="54" t="str">
        <f>Data!V55</f>
        <v>24 months</v>
      </c>
      <c r="H58" s="54">
        <f>Data!W55</f>
        <v>0</v>
      </c>
      <c r="I58" s="54">
        <f>Data!X55</f>
        <v>0</v>
      </c>
    </row>
    <row r="59" spans="1:9" ht="18" customHeight="1">
      <c r="A59" s="48" t="str">
        <f>IF(Data!A56="","",Data!A56)</f>
        <v>55RN60</v>
      </c>
      <c r="B59" s="48" t="str">
        <f>IF(Data!B56="","",Data!B56)</f>
        <v>FGA RR</v>
      </c>
      <c r="C59" s="48" t="str">
        <f>IF(Data!C56="","",Data!C56)</f>
        <v/>
      </c>
      <c r="D59" s="48" t="str">
        <f>IF(Data!D56="","",Data!D56)</f>
        <v>US27 SR20</v>
      </c>
      <c r="E59" s="48">
        <f>IF(Data!E56="","",Data!E56)</f>
        <v>3</v>
      </c>
      <c r="F59" s="54" t="str">
        <f>Data!U56</f>
        <v>12 months</v>
      </c>
      <c r="G59" s="54" t="str">
        <f>Data!V56</f>
        <v>24 months</v>
      </c>
      <c r="H59" s="54">
        <f>Data!W56</f>
        <v>0</v>
      </c>
      <c r="I59" s="54">
        <f>Data!X56</f>
        <v>0</v>
      </c>
    </row>
    <row r="60" spans="1:9" ht="18" customHeight="1">
      <c r="A60" s="48" t="str">
        <f>IF(Data!A57="","",Data!A57)</f>
        <v>36RN56</v>
      </c>
      <c r="B60" s="48" t="str">
        <f>IF(Data!B57="","",Data!B57)</f>
        <v>CSX RR</v>
      </c>
      <c r="C60" s="48" t="str">
        <f>IF(Data!C57="","",Data!C57)</f>
        <v/>
      </c>
      <c r="D60" s="48" t="str">
        <f>IF(Data!D57="","",Data!D57)</f>
        <v>US-27</v>
      </c>
      <c r="E60" s="48">
        <f>IF(Data!E57="","",Data!E57)</f>
        <v>5</v>
      </c>
      <c r="F60" s="54" t="str">
        <f>Data!U57</f>
        <v>12 months</v>
      </c>
      <c r="G60" s="54" t="str">
        <f>Data!V57</f>
        <v>24 months</v>
      </c>
      <c r="H60" s="54">
        <f>Data!W57</f>
        <v>0</v>
      </c>
      <c r="I60" s="54" t="str">
        <f>Data!X57</f>
        <v/>
      </c>
    </row>
    <row r="61" spans="1:9" ht="18" customHeight="1">
      <c r="A61" s="48" t="str">
        <f>IF(Data!A58="","",Data!A58)</f>
        <v>11RN73</v>
      </c>
      <c r="B61" s="48" t="str">
        <f>IF(Data!B58="","",Data!B58)</f>
        <v>FCEN RR</v>
      </c>
      <c r="C61" s="48" t="str">
        <f>IF(Data!C58="","",Data!C58)</f>
        <v/>
      </c>
      <c r="D61" s="48" t="str">
        <f>IF(Data!D58="","",Data!D58)</f>
        <v>US-441</v>
      </c>
      <c r="E61" s="48">
        <f>IF(Data!E58="","",Data!E58)</f>
        <v>5</v>
      </c>
      <c r="F61" s="54" t="str">
        <f>Data!U58</f>
        <v>12 months</v>
      </c>
      <c r="G61" s="54" t="str">
        <f>Data!V58</f>
        <v>24 months</v>
      </c>
      <c r="H61" s="54" t="str">
        <f>Data!W58</f>
        <v>48 months</v>
      </c>
      <c r="I61" s="54" t="str">
        <f>Data!X58</f>
        <v>96 months</v>
      </c>
    </row>
    <row r="62" spans="1:9" ht="18" customHeight="1">
      <c r="A62" s="48" t="str">
        <f>IF(Data!A59="","",Data!A59)</f>
        <v>36RN55</v>
      </c>
      <c r="B62" s="48" t="str">
        <f>IF(Data!B59="","",Data!B59)</f>
        <v>FNOR RR</v>
      </c>
      <c r="C62" s="48" t="str">
        <f>IF(Data!C59="","",Data!C59)</f>
        <v/>
      </c>
      <c r="D62" s="48" t="str">
        <f>IF(Data!D59="","",Data!D59)</f>
        <v>SR-40</v>
      </c>
      <c r="E62" s="48">
        <f>IF(Data!E59="","",Data!E59)</f>
        <v>5</v>
      </c>
      <c r="F62" s="54" t="str">
        <f>Data!U59</f>
        <v>12 months</v>
      </c>
      <c r="G62" s="54" t="str">
        <f>Data!V59</f>
        <v>24 months</v>
      </c>
      <c r="H62" s="54">
        <f>Data!W59</f>
        <v>0</v>
      </c>
      <c r="I62" s="54" t="str">
        <f>Data!X59</f>
        <v/>
      </c>
    </row>
    <row r="63" spans="1:9" ht="18" customHeight="1">
      <c r="A63" s="48" t="str">
        <f>IF(Data!A60="","",Data!A60)</f>
        <v>87RN70</v>
      </c>
      <c r="B63" s="48" t="str">
        <f>IF(Data!B60="","",Data!B60)</f>
        <v>FEC</v>
      </c>
      <c r="C63" s="48" t="str">
        <f>IF(Data!C60="","",Data!C60)</f>
        <v/>
      </c>
      <c r="D63" s="48" t="str">
        <f>IF(Data!D60="","",Data!D60)</f>
        <v>S Okeechobee Rd</v>
      </c>
      <c r="E63" s="48">
        <f>IF(Data!E60="","",Data!E60)</f>
        <v>6</v>
      </c>
      <c r="F63" s="54">
        <f>Data!U60</f>
        <v>0</v>
      </c>
      <c r="G63" s="54" t="str">
        <f>Data!V60</f>
        <v>12 months</v>
      </c>
      <c r="H63" s="54">
        <f>Data!W60</f>
        <v>0</v>
      </c>
      <c r="I63" s="54" t="str">
        <f>Data!X60</f>
        <v>48 months</v>
      </c>
    </row>
  </sheetData>
  <mergeCells count="2">
    <mergeCell ref="A3:E3"/>
    <mergeCell ref="F3:I3"/>
  </mergeCells>
  <pageMargins left="0.7" right="0.7" top="0.75" bottom="0.75" header="0.3" footer="0.3"/>
  <pageSetup fitToHeight="0" orientation="landscape" r:id="rId1"/>
  <headerFooter>
    <oddHeader>&amp;C&amp;"Arial,Bold"&amp;18&amp;K04-022Florida Department Owned Railroad Bridge Management Program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52A7-172D-4880-AD49-C11544C4D21E}">
  <sheetPr filterMode="1">
    <pageSetUpPr fitToPage="1"/>
  </sheetPr>
  <dimension ref="A1:L77"/>
  <sheetViews>
    <sheetView view="pageBreakPreview" zoomScaleNormal="100" zoomScaleSheetLayoutView="100" workbookViewId="0">
      <selection activeCell="A42" sqref="A42"/>
    </sheetView>
  </sheetViews>
  <sheetFormatPr defaultColWidth="16.54296875" defaultRowHeight="20.149999999999999" customHeight="1"/>
  <cols>
    <col min="1" max="3" width="16.54296875" style="10"/>
    <col min="4" max="16384" width="16.54296875" style="3"/>
  </cols>
  <sheetData>
    <row r="1" spans="1:12" s="44" customFormat="1" ht="30" customHeight="1">
      <c r="A1" s="49" t="s">
        <v>214</v>
      </c>
      <c r="B1" s="1"/>
      <c r="C1" s="2"/>
      <c r="F1" s="43"/>
      <c r="G1" s="43"/>
      <c r="H1" s="45"/>
      <c r="I1" s="46"/>
      <c r="L1" s="43"/>
    </row>
    <row r="2" spans="1:12" s="44" customFormat="1" ht="10" customHeight="1">
      <c r="A2" s="47"/>
      <c r="B2" s="1"/>
      <c r="C2" s="2"/>
      <c r="F2" s="43"/>
      <c r="G2" s="43"/>
      <c r="H2" s="45"/>
      <c r="I2" s="46"/>
      <c r="L2" s="43"/>
    </row>
    <row r="3" spans="1:12" ht="20.149999999999999" customHeight="1">
      <c r="A3" s="9" t="str">
        <f>Data!A1</f>
        <v>Bridge No.</v>
      </c>
      <c r="B3" s="9" t="str">
        <f>Data!B1</f>
        <v>Railway</v>
      </c>
      <c r="C3" s="9" t="str">
        <f>Data!S1</f>
        <v>Scour Critical</v>
      </c>
    </row>
    <row r="4" spans="1:12" ht="20.149999999999999" hidden="1" customHeight="1">
      <c r="A4" s="4" t="e">
        <f>IF(Data!#REF!="","",Data!#REF!)</f>
        <v>#REF!</v>
      </c>
      <c r="B4" s="4" t="e">
        <f>IF(Data!#REF!="","",Data!#REF!)</f>
        <v>#REF!</v>
      </c>
      <c r="C4" s="4" t="e">
        <f>IF(Data!#REF!="","",Data!#REF!)</f>
        <v>#REF!</v>
      </c>
    </row>
    <row r="5" spans="1:12" customFormat="1" ht="20.149999999999999" hidden="1" customHeight="1">
      <c r="A5" s="4" t="e">
        <f>IF(Data!#REF!="","",Data!#REF!)</f>
        <v>#REF!</v>
      </c>
      <c r="B5" s="4" t="e">
        <f>IF(Data!#REF!="","",Data!#REF!)</f>
        <v>#REF!</v>
      </c>
      <c r="C5" s="4" t="e">
        <f>IF(Data!#REF!="","",Data!#REF!)</f>
        <v>#REF!</v>
      </c>
    </row>
    <row r="6" spans="1:12" customFormat="1" ht="20.149999999999999" hidden="1" customHeight="1">
      <c r="A6" s="4" t="e">
        <f>IF(Data!#REF!="","",Data!#REF!)</f>
        <v>#REF!</v>
      </c>
      <c r="B6" s="4" t="e">
        <f>IF(Data!#REF!="","",Data!#REF!)</f>
        <v>#REF!</v>
      </c>
      <c r="C6" s="4" t="e">
        <f>IF(Data!#REF!="","",Data!#REF!)</f>
        <v>#REF!</v>
      </c>
    </row>
    <row r="7" spans="1:12" customFormat="1" ht="20.149999999999999" hidden="1" customHeight="1">
      <c r="A7" s="4" t="e">
        <f>IF(Data!#REF!="","",Data!#REF!)</f>
        <v>#REF!</v>
      </c>
      <c r="B7" s="4" t="e">
        <f>IF(Data!#REF!="","",Data!#REF!)</f>
        <v>#REF!</v>
      </c>
      <c r="C7" s="4" t="e">
        <f>IF(Data!#REF!="","",Data!#REF!)</f>
        <v>#REF!</v>
      </c>
    </row>
    <row r="8" spans="1:12" customFormat="1" ht="20.149999999999999" hidden="1" customHeight="1">
      <c r="A8" s="4" t="e">
        <f>IF(Data!#REF!="","",Data!#REF!)</f>
        <v>#REF!</v>
      </c>
      <c r="B8" s="4" t="e">
        <f>IF(Data!#REF!="","",Data!#REF!)</f>
        <v>#REF!</v>
      </c>
      <c r="C8" s="4" t="e">
        <f>IF(Data!#REF!="","",Data!#REF!)</f>
        <v>#REF!</v>
      </c>
    </row>
    <row r="9" spans="1:12" customFormat="1" ht="20.149999999999999" hidden="1" customHeight="1">
      <c r="A9" s="4" t="str">
        <f>IF(Data!A2="","",Data!A2)</f>
        <v>87RN22</v>
      </c>
      <c r="B9" s="4" t="str">
        <f>IF(Data!B2="","",Data!B2)</f>
        <v>SFRC</v>
      </c>
      <c r="C9" s="4" t="str">
        <f>IF(Data!S2="","",Data!S2)</f>
        <v/>
      </c>
    </row>
    <row r="10" spans="1:12" customFormat="1" ht="20.149999999999999" hidden="1" customHeight="1">
      <c r="A10" s="4" t="str">
        <f>IF(Data!A3="","",Data!A3)</f>
        <v>87RN23</v>
      </c>
      <c r="B10" s="4" t="str">
        <f>IF(Data!B3="","",Data!B3)</f>
        <v>SFRC</v>
      </c>
      <c r="C10" s="4" t="str">
        <f>IF(Data!S3="","",Data!S3)</f>
        <v/>
      </c>
    </row>
    <row r="11" spans="1:12" customFormat="1" ht="20.149999999999999" hidden="1" customHeight="1">
      <c r="A11" s="4" t="str">
        <f>IF(Data!A4="","",Data!A4)</f>
        <v>87RN24</v>
      </c>
      <c r="B11" s="4" t="str">
        <f>IF(Data!B4="","",Data!B4)</f>
        <v>SFRC</v>
      </c>
      <c r="C11" s="4" t="str">
        <f>IF(Data!S4="","",Data!S4)</f>
        <v/>
      </c>
    </row>
    <row r="12" spans="1:12" customFormat="1" ht="20.149999999999999" hidden="1" customHeight="1">
      <c r="A12" s="4" t="str">
        <f>IF(Data!A5="","",Data!A5)</f>
        <v>87RN25</v>
      </c>
      <c r="B12" s="4" t="str">
        <f>IF(Data!B5="","",Data!B5)</f>
        <v>SFRC</v>
      </c>
      <c r="C12" s="4" t="str">
        <f>IF(Data!S5="","",Data!S5)</f>
        <v/>
      </c>
    </row>
    <row r="13" spans="1:12" customFormat="1" ht="20.149999999999999" hidden="1" customHeight="1">
      <c r="A13" s="4" t="str">
        <f>IF(Data!A6="","",Data!A6)</f>
        <v>79RN40</v>
      </c>
      <c r="B13" s="4" t="str">
        <f>IF(Data!B6="","",Data!B6)</f>
        <v>CFRC</v>
      </c>
      <c r="C13" s="4" t="str">
        <f>IF(Data!S6="","",Data!S6)</f>
        <v/>
      </c>
    </row>
    <row r="14" spans="1:12" customFormat="1" ht="20.149999999999999" hidden="1" customHeight="1">
      <c r="A14" s="4" t="str">
        <f>IF(Data!A7="","",Data!A7)</f>
        <v>79RN41</v>
      </c>
      <c r="B14" s="4" t="str">
        <f>IF(Data!B7="","",Data!B7)</f>
        <v>CFRC</v>
      </c>
      <c r="C14" s="4" t="str">
        <f>IF(Data!S7="","",Data!S7)</f>
        <v/>
      </c>
    </row>
    <row r="15" spans="1:12" customFormat="1" ht="20.149999999999999" hidden="1" customHeight="1">
      <c r="A15" s="4" t="str">
        <f>IF(Data!A8="","",Data!A8)</f>
        <v>79RN42</v>
      </c>
      <c r="B15" s="4" t="str">
        <f>IF(Data!B8="","",Data!B8)</f>
        <v>CFRC</v>
      </c>
      <c r="C15" s="4" t="str">
        <f>IF(Data!S8="","",Data!S8)</f>
        <v/>
      </c>
    </row>
    <row r="16" spans="1:12" customFormat="1" ht="20.149999999999999" hidden="1" customHeight="1">
      <c r="A16" s="4" t="str">
        <f>IF(Data!A9="","",Data!A9)</f>
        <v>75RN43</v>
      </c>
      <c r="B16" s="4" t="str">
        <f>IF(Data!B9="","",Data!B9)</f>
        <v>CFRC</v>
      </c>
      <c r="C16" s="4" t="str">
        <f>IF(Data!S9="","",Data!S9)</f>
        <v/>
      </c>
    </row>
    <row r="17" spans="1:3" customFormat="1" ht="20.149999999999999" hidden="1" customHeight="1">
      <c r="A17" s="4" t="str">
        <f>IF(Data!A10="","",Data!A10)</f>
        <v>75RN44</v>
      </c>
      <c r="B17" s="4" t="str">
        <f>IF(Data!B10="","",Data!B10)</f>
        <v>CFRC</v>
      </c>
      <c r="C17" s="4" t="str">
        <f>IF(Data!S10="","",Data!S10)</f>
        <v/>
      </c>
    </row>
    <row r="18" spans="1:3" customFormat="1" ht="20.149999999999999" hidden="1" customHeight="1">
      <c r="A18" s="4" t="str">
        <f>IF(Data!A11="","",Data!A11)</f>
        <v>92RN45</v>
      </c>
      <c r="B18" s="4" t="str">
        <f>IF(Data!B11="","",Data!B11)</f>
        <v>CFRC</v>
      </c>
      <c r="C18" s="4" t="str">
        <f>IF(Data!S11="","",Data!S11)</f>
        <v/>
      </c>
    </row>
    <row r="19" spans="1:3" customFormat="1" ht="20.149999999999999" hidden="1" customHeight="1">
      <c r="A19" s="4" t="str">
        <f>IF(Data!A12="","",Data!A12)</f>
        <v>92RN46</v>
      </c>
      <c r="B19" s="4" t="str">
        <f>IF(Data!B12="","",Data!B12)</f>
        <v>CFRC</v>
      </c>
      <c r="C19" s="4" t="str">
        <f>IF(Data!S12="","",Data!S12)</f>
        <v/>
      </c>
    </row>
    <row r="20" spans="1:3" customFormat="1" ht="20.149999999999999" hidden="1" customHeight="1">
      <c r="A20" s="4" t="str">
        <f>IF(Data!A13="","",Data!A13)</f>
        <v>92RR47</v>
      </c>
      <c r="B20" s="4" t="str">
        <f>IF(Data!B13="","",Data!B13)</f>
        <v>CFRC</v>
      </c>
      <c r="C20" s="4" t="str">
        <f>IF(Data!S13="","",Data!S13)</f>
        <v/>
      </c>
    </row>
    <row r="21" spans="1:3" customFormat="1" ht="20.149999999999999" hidden="1" customHeight="1">
      <c r="A21" s="4" t="str">
        <f>IF(Data!A14="","",Data!A14)</f>
        <v>92RL47</v>
      </c>
      <c r="B21" s="4" t="str">
        <f>IF(Data!B14="","",Data!B14)</f>
        <v>CFRC</v>
      </c>
      <c r="C21" s="4" t="str">
        <f>IF(Data!S14="","",Data!S14)</f>
        <v/>
      </c>
    </row>
    <row r="22" spans="1:3" customFormat="1" ht="20.149999999999999" hidden="1" customHeight="1">
      <c r="A22" s="4" t="str">
        <f>IF(Data!A15="","",Data!A15)</f>
        <v>93RN01</v>
      </c>
      <c r="B22" s="4" t="str">
        <f>IF(Data!B15="","",Data!B15)</f>
        <v>SFRC</v>
      </c>
      <c r="C22" s="4" t="str">
        <f>IF(Data!S15="","",Data!S15)</f>
        <v/>
      </c>
    </row>
    <row r="23" spans="1:3" customFormat="1" ht="20.149999999999999" hidden="1" customHeight="1">
      <c r="A23" s="4" t="str">
        <f>IF(Data!A16="","",Data!A16)</f>
        <v>93RR02</v>
      </c>
      <c r="B23" s="4" t="str">
        <f>IF(Data!B16="","",Data!B16)</f>
        <v>SFRC</v>
      </c>
      <c r="C23" s="4" t="str">
        <f>IF(Data!S16="","",Data!S16)</f>
        <v/>
      </c>
    </row>
    <row r="24" spans="1:3" customFormat="1" ht="20.149999999999999" hidden="1" customHeight="1">
      <c r="A24" s="4" t="str">
        <f>IF(Data!A17="","",Data!A17)</f>
        <v>93RL02</v>
      </c>
      <c r="B24" s="4" t="str">
        <f>IF(Data!B17="","",Data!B17)</f>
        <v>SFRC</v>
      </c>
      <c r="C24" s="4" t="str">
        <f>IF(Data!S17="","",Data!S17)</f>
        <v/>
      </c>
    </row>
    <row r="25" spans="1:3" customFormat="1" ht="20.149999999999999" hidden="1" customHeight="1">
      <c r="A25" s="4" t="str">
        <f>IF(Data!A18="","",Data!A18)</f>
        <v>93RR03</v>
      </c>
      <c r="B25" s="4" t="str">
        <f>IF(Data!B18="","",Data!B18)</f>
        <v>SFRC</v>
      </c>
      <c r="C25" s="4" t="str">
        <f>IF(Data!S18="","",Data!S18)</f>
        <v/>
      </c>
    </row>
    <row r="26" spans="1:3" customFormat="1" ht="20.149999999999999" hidden="1" customHeight="1">
      <c r="A26" s="4" t="str">
        <f>IF(Data!A19="","",Data!A19)</f>
        <v>93RL03</v>
      </c>
      <c r="B26" s="4" t="str">
        <f>IF(Data!B19="","",Data!B19)</f>
        <v>SFRC</v>
      </c>
      <c r="C26" s="4" t="str">
        <f>IF(Data!S19="","",Data!S19)</f>
        <v/>
      </c>
    </row>
    <row r="27" spans="1:3" customFormat="1" ht="20.149999999999999" hidden="1" customHeight="1">
      <c r="A27" s="4" t="str">
        <f>IF(Data!A20="","",Data!A20)</f>
        <v>93RR04</v>
      </c>
      <c r="B27" s="4" t="str">
        <f>IF(Data!B20="","",Data!B20)</f>
        <v>SFRC</v>
      </c>
      <c r="C27" s="4" t="str">
        <f>IF(Data!S20="","",Data!S20)</f>
        <v/>
      </c>
    </row>
    <row r="28" spans="1:3" customFormat="1" ht="20.149999999999999" hidden="1" customHeight="1">
      <c r="A28" s="4" t="str">
        <f>IF(Data!A21="","",Data!A21)</f>
        <v>93RL04</v>
      </c>
      <c r="B28" s="4" t="str">
        <f>IF(Data!B21="","",Data!B21)</f>
        <v>SFRC</v>
      </c>
      <c r="C28" s="4" t="str">
        <f>IF(Data!S21="","",Data!S21)</f>
        <v/>
      </c>
    </row>
    <row r="29" spans="1:3" customFormat="1" ht="20.149999999999999" hidden="1" customHeight="1">
      <c r="A29" s="4" t="str">
        <f>IF(Data!A22="","",Data!A22)</f>
        <v>93RR05</v>
      </c>
      <c r="B29" s="4" t="str">
        <f>IF(Data!B22="","",Data!B22)</f>
        <v>SFRC</v>
      </c>
      <c r="C29" s="4" t="str">
        <f>IF(Data!S22="","",Data!S22)</f>
        <v/>
      </c>
    </row>
    <row r="30" spans="1:3" customFormat="1" ht="20.149999999999999" hidden="1" customHeight="1">
      <c r="A30" s="4" t="str">
        <f>IF(Data!A23="","",Data!A23)</f>
        <v>93RL05</v>
      </c>
      <c r="B30" s="4" t="str">
        <f>IF(Data!B23="","",Data!B23)</f>
        <v>SFRC</v>
      </c>
      <c r="C30" s="4" t="str">
        <f>IF(Data!S23="","",Data!S23)</f>
        <v/>
      </c>
    </row>
    <row r="31" spans="1:3" customFormat="1" ht="20.149999999999999" hidden="1" customHeight="1">
      <c r="A31" s="4" t="str">
        <f>IF(Data!A24="","",Data!A24)</f>
        <v>93RR06</v>
      </c>
      <c r="B31" s="4" t="str">
        <f>IF(Data!B24="","",Data!B24)</f>
        <v>SFRC</v>
      </c>
      <c r="C31" s="4" t="str">
        <f>IF(Data!S24="","",Data!S24)</f>
        <v/>
      </c>
    </row>
    <row r="32" spans="1:3" customFormat="1" ht="20.149999999999999" hidden="1" customHeight="1">
      <c r="A32" s="4" t="str">
        <f>IF(Data!A25="","",Data!A25)</f>
        <v>93RL06</v>
      </c>
      <c r="B32" s="4" t="str">
        <f>IF(Data!B25="","",Data!B25)</f>
        <v>SFRC</v>
      </c>
      <c r="C32" s="4" t="str">
        <f>IF(Data!S25="","",Data!S25)</f>
        <v/>
      </c>
    </row>
    <row r="33" spans="1:3" customFormat="1" ht="20.149999999999999" hidden="1" customHeight="1">
      <c r="A33" s="4" t="str">
        <f>IF(Data!A26="","",Data!A26)</f>
        <v>93RR07</v>
      </c>
      <c r="B33" s="4" t="str">
        <f>IF(Data!B26="","",Data!B26)</f>
        <v>SFRC</v>
      </c>
      <c r="C33" s="4" t="str">
        <f>IF(Data!S26="","",Data!S26)</f>
        <v/>
      </c>
    </row>
    <row r="34" spans="1:3" customFormat="1" ht="20.149999999999999" hidden="1" customHeight="1">
      <c r="A34" s="4" t="str">
        <f>IF(Data!A27="","",Data!A27)</f>
        <v>93RL07</v>
      </c>
      <c r="B34" s="4" t="str">
        <f>IF(Data!B27="","",Data!B27)</f>
        <v>SFRC</v>
      </c>
      <c r="C34" s="4" t="str">
        <f>IF(Data!S27="","",Data!S27)</f>
        <v/>
      </c>
    </row>
    <row r="35" spans="1:3" customFormat="1" ht="20.149999999999999" hidden="1" customHeight="1">
      <c r="A35" s="4" t="str">
        <f>IF(Data!A28="","",Data!A28)</f>
        <v>93RR08</v>
      </c>
      <c r="B35" s="4" t="str">
        <f>IF(Data!B28="","",Data!B28)</f>
        <v>SFRC</v>
      </c>
      <c r="C35" s="4" t="str">
        <f>IF(Data!S28="","",Data!S28)</f>
        <v/>
      </c>
    </row>
    <row r="36" spans="1:3" customFormat="1" ht="20.149999999999999" hidden="1" customHeight="1">
      <c r="A36" s="4" t="str">
        <f>IF(Data!A29="","",Data!A29)</f>
        <v>93RL08</v>
      </c>
      <c r="B36" s="4" t="str">
        <f>IF(Data!B29="","",Data!B29)</f>
        <v>SFRC</v>
      </c>
      <c r="C36" s="4" t="str">
        <f>IF(Data!S29="","",Data!S29)</f>
        <v/>
      </c>
    </row>
    <row r="37" spans="1:3" customFormat="1" ht="20.149999999999999" hidden="1" customHeight="1">
      <c r="A37" s="4" t="str">
        <f>IF(Data!A30="","",Data!A30)</f>
        <v>86RN09</v>
      </c>
      <c r="B37" s="4" t="str">
        <f>IF(Data!B30="","",Data!B30)</f>
        <v>SFRC</v>
      </c>
      <c r="C37" s="4" t="str">
        <f>IF(Data!S30="","",Data!S30)</f>
        <v/>
      </c>
    </row>
    <row r="38" spans="1:3" customFormat="1" ht="20.149999999999999" hidden="1" customHeight="1">
      <c r="A38" s="4" t="str">
        <f>IF(Data!A31="","",Data!A31)</f>
        <v>86RN10</v>
      </c>
      <c r="B38" s="4" t="str">
        <f>IF(Data!B31="","",Data!B31)</f>
        <v>SFRC</v>
      </c>
      <c r="C38" s="4" t="str">
        <f>IF(Data!S31="","",Data!S31)</f>
        <v/>
      </c>
    </row>
    <row r="39" spans="1:3" customFormat="1" ht="20.149999999999999" hidden="1" customHeight="1">
      <c r="A39" s="4" t="str">
        <f>IF(Data!A32="","",Data!A32)</f>
        <v>86RN11</v>
      </c>
      <c r="B39" s="4" t="str">
        <f>IF(Data!B32="","",Data!B32)</f>
        <v>SFRC</v>
      </c>
      <c r="C39" s="4" t="str">
        <f>IF(Data!S32="","",Data!S32)</f>
        <v/>
      </c>
    </row>
    <row r="40" spans="1:3" customFormat="1" ht="20.149999999999999" hidden="1" customHeight="1">
      <c r="A40" s="4" t="str">
        <f>IF(Data!A33="","",Data!A33)</f>
        <v>86RR12</v>
      </c>
      <c r="B40" s="4" t="str">
        <f>IF(Data!B33="","",Data!B33)</f>
        <v>SFRC</v>
      </c>
      <c r="C40" s="4" t="str">
        <f>IF(Data!S33="","",Data!S33)</f>
        <v/>
      </c>
    </row>
    <row r="41" spans="1:3" customFormat="1" ht="20.149999999999999" hidden="1" customHeight="1">
      <c r="A41" s="4" t="str">
        <f>IF(Data!A34="","",Data!A34)</f>
        <v>86RL12</v>
      </c>
      <c r="B41" s="4" t="str">
        <f>IF(Data!B34="","",Data!B34)</f>
        <v>SFRC</v>
      </c>
      <c r="C41" s="4" t="str">
        <f>IF(Data!S34="","",Data!S34)</f>
        <v/>
      </c>
    </row>
    <row r="42" spans="1:3" customFormat="1" ht="20.149999999999999" customHeight="1">
      <c r="A42" s="4" t="str">
        <f>IF(Data!A35="","",Data!A35)</f>
        <v>86RR13</v>
      </c>
      <c r="B42" s="4" t="str">
        <f>IF(Data!B35="","",Data!B35)</f>
        <v>SFRC</v>
      </c>
      <c r="C42" s="4" t="str">
        <f>IF(Data!S35="","",Data!S35)</f>
        <v/>
      </c>
    </row>
    <row r="43" spans="1:3" customFormat="1" ht="20.149999999999999" hidden="1" customHeight="1">
      <c r="A43" s="4" t="str">
        <f>IF(Data!A36="","",Data!A36)</f>
        <v>86RL13</v>
      </c>
      <c r="B43" s="4" t="str">
        <f>IF(Data!B36="","",Data!B36)</f>
        <v>SFRC</v>
      </c>
      <c r="C43" s="4" t="str">
        <f>IF(Data!S36="","",Data!S36)</f>
        <v/>
      </c>
    </row>
    <row r="44" spans="1:3" customFormat="1" ht="20.149999999999999" hidden="1" customHeight="1">
      <c r="A44" s="4" t="str">
        <f>IF(Data!A37="","",Data!A37)</f>
        <v>86RR14</v>
      </c>
      <c r="B44" s="4" t="str">
        <f>IF(Data!B37="","",Data!B37)</f>
        <v>SFRC</v>
      </c>
      <c r="C44" s="4" t="str">
        <f>IF(Data!S37="","",Data!S37)</f>
        <v/>
      </c>
    </row>
    <row r="45" spans="1:3" customFormat="1" ht="20.149999999999999" hidden="1" customHeight="1">
      <c r="A45" s="4" t="str">
        <f>IF(Data!A38="","",Data!A38)</f>
        <v>86RL14</v>
      </c>
      <c r="B45" s="4" t="str">
        <f>IF(Data!B38="","",Data!B38)</f>
        <v>SFRC</v>
      </c>
      <c r="C45" s="4" t="str">
        <f>IF(Data!S38="","",Data!S38)</f>
        <v/>
      </c>
    </row>
    <row r="46" spans="1:3" customFormat="1" ht="20.149999999999999" hidden="1" customHeight="1">
      <c r="A46" s="4" t="str">
        <f>IF(Data!A39="","",Data!A39)</f>
        <v>86RR15</v>
      </c>
      <c r="B46" s="4" t="str">
        <f>IF(Data!B39="","",Data!B39)</f>
        <v>SFRC</v>
      </c>
      <c r="C46" s="4" t="str">
        <f>IF(Data!S39="","",Data!S39)</f>
        <v/>
      </c>
    </row>
    <row r="47" spans="1:3" customFormat="1" ht="20.149999999999999" hidden="1" customHeight="1">
      <c r="A47" s="4" t="str">
        <f>IF(Data!A40="","",Data!A40)</f>
        <v>86RL15</v>
      </c>
      <c r="B47" s="4" t="str">
        <f>IF(Data!B40="","",Data!B40)</f>
        <v>SFRC</v>
      </c>
      <c r="C47" s="4" t="str">
        <f>IF(Data!S40="","",Data!S40)</f>
        <v/>
      </c>
    </row>
    <row r="48" spans="1:3" customFormat="1" ht="20.149999999999999" hidden="1" customHeight="1">
      <c r="A48" s="4" t="str">
        <f>IF(Data!A41="","",Data!A41)</f>
        <v>86RR16</v>
      </c>
      <c r="B48" s="4" t="str">
        <f>IF(Data!B41="","",Data!B41)</f>
        <v>SFRC</v>
      </c>
      <c r="C48" s="4" t="str">
        <f>IF(Data!S41="","",Data!S41)</f>
        <v/>
      </c>
    </row>
    <row r="49" spans="1:3" customFormat="1" ht="20.149999999999999" hidden="1" customHeight="1">
      <c r="A49" s="4" t="str">
        <f>IF(Data!A42="","",Data!A42)</f>
        <v>86RL16</v>
      </c>
      <c r="B49" s="4" t="str">
        <f>IF(Data!B42="","",Data!B42)</f>
        <v>SFRC</v>
      </c>
      <c r="C49" s="4" t="str">
        <f>IF(Data!S42="","",Data!S42)</f>
        <v/>
      </c>
    </row>
    <row r="50" spans="1:3" customFormat="1" ht="20.149999999999999" hidden="1" customHeight="1">
      <c r="A50" s="4" t="str">
        <f>IF(Data!A43="","",Data!A43)</f>
        <v>86RR17</v>
      </c>
      <c r="B50" s="4" t="str">
        <f>IF(Data!B43="","",Data!B43)</f>
        <v>SFRC</v>
      </c>
      <c r="C50" s="4" t="str">
        <f>IF(Data!S43="","",Data!S43)</f>
        <v/>
      </c>
    </row>
    <row r="51" spans="1:3" customFormat="1" ht="20.149999999999999" hidden="1" customHeight="1">
      <c r="A51" s="4" t="str">
        <f>IF(Data!A44="","",Data!A44)</f>
        <v>86RL17</v>
      </c>
      <c r="B51" s="4" t="str">
        <f>IF(Data!B44="","",Data!B44)</f>
        <v>SFRC</v>
      </c>
      <c r="C51" s="4" t="str">
        <f>IF(Data!S44="","",Data!S44)</f>
        <v/>
      </c>
    </row>
    <row r="52" spans="1:3" customFormat="1" ht="20.149999999999999" hidden="1" customHeight="1">
      <c r="A52" s="4" t="str">
        <f>IF(Data!A45="","",Data!A45)</f>
        <v>87RN18</v>
      </c>
      <c r="B52" s="4" t="str">
        <f>IF(Data!B45="","",Data!B45)</f>
        <v>SFRC</v>
      </c>
      <c r="C52" s="4" t="str">
        <f>IF(Data!S45="","",Data!S45)</f>
        <v/>
      </c>
    </row>
    <row r="53" spans="1:3" customFormat="1" ht="20.149999999999999" hidden="1" customHeight="1">
      <c r="A53" s="4" t="str">
        <f>IF(Data!A46="","",Data!A46)</f>
        <v>87RR19</v>
      </c>
      <c r="B53" s="4" t="str">
        <f>IF(Data!B46="","",Data!B46)</f>
        <v>SFRC</v>
      </c>
      <c r="C53" s="4" t="str">
        <f>IF(Data!S46="","",Data!S46)</f>
        <v/>
      </c>
    </row>
    <row r="54" spans="1:3" customFormat="1" ht="20.149999999999999" hidden="1" customHeight="1">
      <c r="A54" s="4" t="str">
        <f>IF(Data!A47="","",Data!A47)</f>
        <v>87RL19</v>
      </c>
      <c r="B54" s="4" t="str">
        <f>IF(Data!B47="","",Data!B47)</f>
        <v>SFRC</v>
      </c>
      <c r="C54" s="4" t="str">
        <f>IF(Data!S47="","",Data!S47)</f>
        <v/>
      </c>
    </row>
    <row r="55" spans="1:3" customFormat="1" ht="20.149999999999999" hidden="1" customHeight="1">
      <c r="A55" s="4" t="str">
        <f>IF(Data!A48="","",Data!A48)</f>
        <v>87RN20</v>
      </c>
      <c r="B55" s="4" t="str">
        <f>IF(Data!B48="","",Data!B48)</f>
        <v>SFRC</v>
      </c>
      <c r="C55" s="4" t="str">
        <f>IF(Data!S48="","",Data!S48)</f>
        <v/>
      </c>
    </row>
    <row r="56" spans="1:3" customFormat="1" ht="20.149999999999999" hidden="1" customHeight="1">
      <c r="A56" s="4" t="str">
        <f>IF(Data!A49="","",Data!A49)</f>
        <v>87RN21</v>
      </c>
      <c r="B56" s="4" t="str">
        <f>IF(Data!B49="","",Data!B49)</f>
        <v>SFRC</v>
      </c>
      <c r="C56" s="4" t="str">
        <f>IF(Data!S49="","",Data!S49)</f>
        <v/>
      </c>
    </row>
    <row r="57" spans="1:3" customFormat="1" ht="20.149999999999999" hidden="1" customHeight="1">
      <c r="A57" s="4" t="str">
        <f>IF(Data!A50="","",Data!A50)</f>
        <v>16RN71</v>
      </c>
      <c r="B57" s="4" t="str">
        <f>IF(Data!B50="","",Data!B50)</f>
        <v>CSX RR</v>
      </c>
      <c r="C57" s="4" t="str">
        <f>IF(Data!S50="","",Data!S50)</f>
        <v/>
      </c>
    </row>
    <row r="58" spans="1:3" customFormat="1" ht="20.149999999999999" hidden="1" customHeight="1">
      <c r="A58" s="4" t="str">
        <f>IF(Data!A51="","",Data!A51)</f>
        <v>16RN72</v>
      </c>
      <c r="B58" s="4" t="str">
        <f>IF(Data!B51="","",Data!B51)</f>
        <v>CSX RR</v>
      </c>
      <c r="C58" s="4" t="str">
        <f>IF(Data!S51="","",Data!S51)</f>
        <v/>
      </c>
    </row>
    <row r="59" spans="1:3" customFormat="1" ht="20.149999999999999" hidden="1" customHeight="1">
      <c r="A59" s="4" t="str">
        <f>IF(Data!A52="","",Data!A52)</f>
        <v>48RN62</v>
      </c>
      <c r="B59" s="4" t="str">
        <f>IF(Data!B52="","",Data!B52)</f>
        <v>AGR RR</v>
      </c>
      <c r="C59" s="4" t="str">
        <f>IF(Data!S52="","",Data!S52)</f>
        <v/>
      </c>
    </row>
    <row r="60" spans="1:3" customFormat="1" ht="20.149999999999999" hidden="1" customHeight="1">
      <c r="A60" s="4" t="str">
        <f>IF(Data!A53="","",Data!A53)</f>
        <v>53RN61</v>
      </c>
      <c r="B60" s="4" t="str">
        <f>IF(Data!B53="","",Data!B53)</f>
        <v>BAYL RR</v>
      </c>
      <c r="C60" s="4" t="str">
        <f>IF(Data!S53="","",Data!S53)</f>
        <v/>
      </c>
    </row>
    <row r="61" spans="1:3" customFormat="1" ht="20.149999999999999" hidden="1" customHeight="1">
      <c r="A61" s="4" t="str">
        <f>IF(Data!A54="","",Data!A54)</f>
        <v>48RN63</v>
      </c>
      <c r="B61" s="4" t="str">
        <f>IF(Data!B54="","",Data!B54)</f>
        <v>CSX RR</v>
      </c>
      <c r="C61" s="4" t="str">
        <f>IF(Data!S54="","",Data!S54)</f>
        <v/>
      </c>
    </row>
    <row r="62" spans="1:3" customFormat="1" ht="20.149999999999999" hidden="1" customHeight="1">
      <c r="A62" s="4" t="str">
        <f>IF(Data!A55="","",Data!A55)</f>
        <v>55RN59</v>
      </c>
      <c r="B62" s="4" t="str">
        <f>IF(Data!B55="","",Data!B55)</f>
        <v>FGA RR</v>
      </c>
      <c r="C62" s="4" t="str">
        <f>IF(Data!S55="","",Data!S55)</f>
        <v/>
      </c>
    </row>
    <row r="63" spans="1:3" customFormat="1" ht="20.149999999999999" hidden="1" customHeight="1">
      <c r="A63" s="4" t="str">
        <f>IF(Data!A56="","",Data!A56)</f>
        <v>55RN60</v>
      </c>
      <c r="B63" s="4" t="str">
        <f>IF(Data!B56="","",Data!B56)</f>
        <v>FGA RR</v>
      </c>
      <c r="C63" s="4" t="str">
        <f>IF(Data!S56="","",Data!S56)</f>
        <v/>
      </c>
    </row>
    <row r="64" spans="1:3" customFormat="1" ht="20.149999999999999" hidden="1" customHeight="1">
      <c r="A64" s="4" t="str">
        <f>IF(Data!A57="","",Data!A57)</f>
        <v>36RN56</v>
      </c>
      <c r="B64" s="4" t="str">
        <f>IF(Data!B57="","",Data!B57)</f>
        <v>CSX RR</v>
      </c>
      <c r="C64" s="4" t="str">
        <f>IF(Data!S57="","",Data!S57)</f>
        <v/>
      </c>
    </row>
    <row r="65" spans="1:3" customFormat="1" ht="20.149999999999999" hidden="1" customHeight="1">
      <c r="A65" s="4" t="str">
        <f>IF(Data!A58="","",Data!A58)</f>
        <v>11RN73</v>
      </c>
      <c r="B65" s="4" t="str">
        <f>IF(Data!B58="","",Data!B58)</f>
        <v>FCEN RR</v>
      </c>
      <c r="C65" s="4" t="str">
        <f>IF(Data!S58="","",Data!S58)</f>
        <v>Y</v>
      </c>
    </row>
    <row r="66" spans="1:3" customFormat="1" ht="20.149999999999999" hidden="1" customHeight="1">
      <c r="A66" s="4" t="str">
        <f>IF(Data!A59="","",Data!A59)</f>
        <v>36RN55</v>
      </c>
      <c r="B66" s="4" t="str">
        <f>IF(Data!B59="","",Data!B59)</f>
        <v>FNOR RR</v>
      </c>
      <c r="C66" s="4" t="str">
        <f>IF(Data!S59="","",Data!S59)</f>
        <v/>
      </c>
    </row>
    <row r="67" spans="1:3" customFormat="1" ht="20.149999999999999" hidden="1" customHeight="1">
      <c r="A67" s="4" t="str">
        <f>IF(Data!A60="","",Data!A60)</f>
        <v>87RN70</v>
      </c>
      <c r="B67" s="4" t="str">
        <f>IF(Data!B60="","",Data!B60)</f>
        <v>FEC</v>
      </c>
      <c r="C67" s="4" t="str">
        <f>IF(Data!S60="","",Data!S60)</f>
        <v/>
      </c>
    </row>
    <row r="68" spans="1:3" customFormat="1" ht="20.149999999999999" hidden="1" customHeight="1">
      <c r="A68" s="4" t="str">
        <f>IF(Data!A61="","",Data!A61)</f>
        <v/>
      </c>
      <c r="B68" s="4" t="str">
        <f>IF(Data!B61="","",Data!B61)</f>
        <v/>
      </c>
      <c r="C68" s="4" t="str">
        <f>IF(Data!S61="","",Data!S61)</f>
        <v/>
      </c>
    </row>
    <row r="69" spans="1:3" customFormat="1" ht="20.149999999999999" hidden="1" customHeight="1">
      <c r="A69" s="4" t="str">
        <f>IF(Data!A62="","",Data!A62)</f>
        <v/>
      </c>
      <c r="B69" s="4" t="str">
        <f>IF(Data!B62="","",Data!B62)</f>
        <v/>
      </c>
      <c r="C69" s="4" t="str">
        <f>IF(Data!S62="","",Data!S62)</f>
        <v/>
      </c>
    </row>
    <row r="70" spans="1:3" customFormat="1" ht="20.149999999999999" hidden="1" customHeight="1">
      <c r="A70" s="4" t="str">
        <f>IF(Data!A63="","",Data!A63)</f>
        <v/>
      </c>
      <c r="B70" s="4" t="str">
        <f>IF(Data!B63="","",Data!B63)</f>
        <v/>
      </c>
      <c r="C70" s="4" t="str">
        <f>IF(Data!S63="","",Data!S63)</f>
        <v/>
      </c>
    </row>
    <row r="71" spans="1:3" customFormat="1" ht="20.149999999999999" hidden="1" customHeight="1">
      <c r="A71" s="4" t="str">
        <f>IF(Data!A64="","",Data!A64)</f>
        <v/>
      </c>
      <c r="B71" s="4" t="str">
        <f>IF(Data!B64="","",Data!B64)</f>
        <v/>
      </c>
      <c r="C71" s="4" t="str">
        <f>IF(Data!S64="","",Data!S64)</f>
        <v/>
      </c>
    </row>
    <row r="72" spans="1:3" customFormat="1" ht="20.149999999999999" hidden="1" customHeight="1">
      <c r="A72" s="4" t="str">
        <f>IF(Data!A65="","",Data!A65)</f>
        <v/>
      </c>
      <c r="B72" s="4" t="str">
        <f>IF(Data!B65="","",Data!B65)</f>
        <v/>
      </c>
      <c r="C72" s="4" t="str">
        <f>IF(Data!S65="","",Data!S65)</f>
        <v/>
      </c>
    </row>
    <row r="73" spans="1:3" customFormat="1" ht="20.149999999999999" hidden="1" customHeight="1">
      <c r="A73" s="4" t="str">
        <f>IF(Data!A66="","",Data!A66)</f>
        <v/>
      </c>
      <c r="B73" s="4" t="str">
        <f>IF(Data!B66="","",Data!B66)</f>
        <v/>
      </c>
      <c r="C73" s="11"/>
    </row>
    <row r="74" spans="1:3" customFormat="1" ht="20.149999999999999" hidden="1" customHeight="1">
      <c r="A74" s="4" t="str">
        <f>IF(Data!A67="","",Data!A67)</f>
        <v/>
      </c>
      <c r="B74" s="4" t="str">
        <f>IF(Data!B67="","",Data!B67)</f>
        <v/>
      </c>
      <c r="C74" s="11"/>
    </row>
    <row r="75" spans="1:3" customFormat="1" ht="20.149999999999999" hidden="1" customHeight="1">
      <c r="A75" s="4" t="str">
        <f>IF(Data!A68="","",Data!A68)</f>
        <v/>
      </c>
      <c r="B75" s="4" t="str">
        <f>IF(Data!B68="","",Data!B68)</f>
        <v/>
      </c>
      <c r="C75" s="11"/>
    </row>
    <row r="76" spans="1:3" customFormat="1" ht="20.149999999999999" hidden="1" customHeight="1">
      <c r="A76" s="4" t="str">
        <f>IF(Data!A69="","",Data!A69)</f>
        <v/>
      </c>
      <c r="B76" s="4" t="str">
        <f>IF(Data!B69="","",Data!B69)</f>
        <v/>
      </c>
      <c r="C76" s="11"/>
    </row>
    <row r="77" spans="1:3" customFormat="1" ht="20.149999999999999" hidden="1" customHeight="1">
      <c r="A77" s="4" t="str">
        <f>IF(Data!A70="","",Data!A70)</f>
        <v/>
      </c>
      <c r="B77" s="4" t="str">
        <f>IF(Data!B70="","",Data!B70)</f>
        <v/>
      </c>
      <c r="C77" s="11"/>
    </row>
  </sheetData>
  <autoFilter ref="A3:C77" xr:uid="{59BD52A7-172D-4880-AD49-C11544C4D21E}">
    <filterColumn colId="2">
      <customFilters>
        <customFilter operator="notEqual" val=" "/>
      </customFilters>
    </filterColumn>
  </autoFilter>
  <pageMargins left="0.7" right="0.7" top="0.75" bottom="0.75" header="0.3" footer="0.3"/>
  <pageSetup fitToHeight="0" orientation="portrait" r:id="rId1"/>
  <headerFooter>
    <oddHeader>&amp;C&amp;"Arial,Bold"&amp;16&amp;K04-023Florida Department Owned Railroad Bridge Management Program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B6FB-330D-41D1-9F83-F22ED5EEF0BD}">
  <dimension ref="A1:L14"/>
  <sheetViews>
    <sheetView view="pageBreakPreview" zoomScaleNormal="100" zoomScaleSheetLayoutView="100" workbookViewId="0"/>
  </sheetViews>
  <sheetFormatPr defaultColWidth="16.54296875" defaultRowHeight="14.5"/>
  <cols>
    <col min="1" max="16384" width="16.54296875" style="2"/>
  </cols>
  <sheetData>
    <row r="1" spans="1:12" s="44" customFormat="1" ht="30" customHeight="1">
      <c r="A1" s="49" t="s">
        <v>215</v>
      </c>
      <c r="B1" s="43"/>
      <c r="F1" s="43"/>
      <c r="G1" s="43"/>
      <c r="H1" s="45"/>
      <c r="I1" s="46"/>
      <c r="L1" s="43"/>
    </row>
    <row r="2" spans="1:12" s="44" customFormat="1" ht="10" customHeight="1">
      <c r="A2" s="45"/>
      <c r="B2" s="43"/>
      <c r="F2" s="43"/>
      <c r="G2" s="43"/>
      <c r="H2" s="45"/>
      <c r="I2" s="46"/>
      <c r="L2" s="43"/>
    </row>
    <row r="3" spans="1:12" ht="60" customHeight="1">
      <c r="A3" s="8" t="s">
        <v>216</v>
      </c>
      <c r="B3" s="8" t="s">
        <v>217</v>
      </c>
      <c r="C3" s="9" t="s">
        <v>218</v>
      </c>
      <c r="D3" s="8" t="s">
        <v>219</v>
      </c>
      <c r="E3" s="9" t="s">
        <v>220</v>
      </c>
    </row>
    <row r="4" spans="1:12" ht="20.149999999999999" customHeight="1">
      <c r="A4" s="5" t="s">
        <v>221</v>
      </c>
      <c r="B4" s="5" t="s">
        <v>222</v>
      </c>
      <c r="C4" s="5" t="s">
        <v>223</v>
      </c>
      <c r="D4" s="5" t="s">
        <v>224</v>
      </c>
      <c r="E4" s="5">
        <v>24</v>
      </c>
    </row>
    <row r="5" spans="1:12" ht="20.149999999999999" customHeight="1">
      <c r="A5" s="5"/>
      <c r="B5" s="5"/>
      <c r="C5" s="5"/>
      <c r="D5" s="5"/>
      <c r="E5" s="5"/>
    </row>
    <row r="6" spans="1:12" ht="20.149999999999999" customHeight="1">
      <c r="A6" s="5"/>
      <c r="B6" s="5"/>
      <c r="C6" s="5"/>
      <c r="D6" s="5"/>
      <c r="E6" s="5"/>
    </row>
    <row r="7" spans="1:12" ht="20.149999999999999" customHeight="1">
      <c r="A7" s="5"/>
      <c r="B7" s="5"/>
      <c r="C7" s="5"/>
      <c r="D7" s="5"/>
      <c r="E7" s="5"/>
    </row>
    <row r="8" spans="1:12" ht="20.149999999999999" customHeight="1">
      <c r="A8" s="5"/>
      <c r="B8" s="5"/>
      <c r="C8" s="5"/>
      <c r="D8" s="5"/>
      <c r="E8" s="5"/>
    </row>
    <row r="9" spans="1:12" ht="20.149999999999999" customHeight="1">
      <c r="A9" s="5"/>
      <c r="B9" s="5"/>
      <c r="C9" s="5"/>
      <c r="D9" s="5"/>
      <c r="E9" s="5"/>
    </row>
    <row r="10" spans="1:12" ht="20.149999999999999" customHeight="1">
      <c r="A10" s="5"/>
      <c r="B10" s="5"/>
      <c r="C10" s="5"/>
      <c r="D10" s="5"/>
      <c r="E10" s="5"/>
    </row>
    <row r="11" spans="1:12" ht="20.149999999999999" customHeight="1">
      <c r="A11" s="5"/>
      <c r="B11" s="5"/>
      <c r="C11" s="5"/>
      <c r="D11" s="5"/>
      <c r="E11" s="5"/>
    </row>
    <row r="12" spans="1:12" ht="20.149999999999999" customHeight="1">
      <c r="A12" s="5"/>
      <c r="B12" s="5"/>
      <c r="C12" s="5"/>
      <c r="D12" s="5"/>
      <c r="E12" s="5"/>
    </row>
    <row r="13" spans="1:12" ht="20.149999999999999" customHeight="1">
      <c r="A13" s="5"/>
      <c r="B13" s="5"/>
      <c r="C13" s="5"/>
      <c r="D13" s="5"/>
      <c r="E13" s="5"/>
    </row>
    <row r="14" spans="1:12" ht="20.149999999999999" customHeight="1">
      <c r="A14" s="5"/>
      <c r="B14" s="5"/>
      <c r="C14" s="5"/>
      <c r="D14" s="5"/>
      <c r="E14" s="5"/>
    </row>
  </sheetData>
  <pageMargins left="0.7" right="0.7" top="0.75" bottom="0.75" header="0.3" footer="0.3"/>
  <pageSetup orientation="portrait" r:id="rId1"/>
  <headerFooter>
    <oddHeader>&amp;C&amp;"Arial,Bold"&amp;K04-024Florida Department Owned Railroad Bridge Management Program</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BC399-E513-4874-A3FB-9625767239BF}">
  <dimension ref="A1:K109"/>
  <sheetViews>
    <sheetView view="pageBreakPreview" zoomScaleNormal="100" zoomScaleSheetLayoutView="100" workbookViewId="0">
      <selection activeCell="A9" sqref="A9"/>
    </sheetView>
  </sheetViews>
  <sheetFormatPr defaultColWidth="16.54296875" defaultRowHeight="20.149999999999999" customHeight="1"/>
  <cols>
    <col min="1" max="3" width="16.54296875" style="2"/>
    <col min="4" max="4" width="24.54296875" style="2" customWidth="1"/>
    <col min="5" max="16384" width="16.54296875" style="2"/>
  </cols>
  <sheetData>
    <row r="1" spans="1:11" s="44" customFormat="1" ht="30" customHeight="1">
      <c r="A1" s="49" t="s">
        <v>225</v>
      </c>
      <c r="B1" s="43"/>
      <c r="E1" s="43"/>
      <c r="F1" s="43"/>
      <c r="G1" s="45"/>
      <c r="H1" s="46"/>
      <c r="K1" s="43"/>
    </row>
    <row r="2" spans="1:11" s="44" customFormat="1" ht="10" customHeight="1">
      <c r="A2" s="45"/>
      <c r="B2" s="43"/>
      <c r="E2" s="43"/>
      <c r="F2" s="43"/>
      <c r="G2" s="45"/>
      <c r="H2" s="46"/>
      <c r="K2" s="43"/>
    </row>
    <row r="3" spans="1:11" s="44" customFormat="1" ht="20.149999999999999" customHeight="1">
      <c r="A3" s="50" t="s">
        <v>226</v>
      </c>
      <c r="B3" s="43"/>
      <c r="E3" s="43"/>
      <c r="F3" s="43"/>
      <c r="G3" s="45"/>
      <c r="H3" s="46"/>
      <c r="K3" s="43"/>
    </row>
    <row r="4" spans="1:11" s="44" customFormat="1" ht="20.149999999999999" customHeight="1">
      <c r="A4" s="50" t="s">
        <v>227</v>
      </c>
      <c r="B4" s="43"/>
      <c r="E4" s="43"/>
      <c r="F4" s="43"/>
      <c r="G4" s="45"/>
      <c r="H4" s="46"/>
      <c r="K4" s="43"/>
    </row>
    <row r="5" spans="1:11" s="44" customFormat="1" ht="20.149999999999999" customHeight="1">
      <c r="A5" s="2" t="s">
        <v>228</v>
      </c>
      <c r="B5" s="43"/>
      <c r="E5" s="43"/>
      <c r="F5" s="43"/>
      <c r="G5" s="45"/>
      <c r="H5" s="46"/>
      <c r="K5" s="43"/>
    </row>
    <row r="6" spans="1:11" s="44" customFormat="1" ht="20.149999999999999" customHeight="1">
      <c r="A6" s="45"/>
      <c r="B6" s="43"/>
      <c r="E6" s="43"/>
      <c r="F6" s="43"/>
      <c r="G6" s="45"/>
      <c r="H6" s="46"/>
      <c r="K6" s="43"/>
    </row>
    <row r="7" spans="1:11" ht="20.149999999999999" customHeight="1">
      <c r="A7" s="8" t="s">
        <v>229</v>
      </c>
      <c r="B7" s="8" t="s">
        <v>230</v>
      </c>
      <c r="C7" s="13" t="s">
        <v>231</v>
      </c>
      <c r="D7" s="8" t="s">
        <v>232</v>
      </c>
    </row>
    <row r="8" spans="1:11" ht="20.149999999999999" customHeight="1">
      <c r="A8" s="5" t="s">
        <v>222</v>
      </c>
      <c r="B8" s="5" t="s">
        <v>221</v>
      </c>
      <c r="C8" s="56">
        <v>9196091800</v>
      </c>
      <c r="D8" s="57" t="s">
        <v>233</v>
      </c>
    </row>
    <row r="9" spans="1:11" ht="20.149999999999999" customHeight="1">
      <c r="A9" s="5"/>
      <c r="B9" s="5"/>
      <c r="C9" s="56"/>
      <c r="D9" s="5"/>
    </row>
    <row r="10" spans="1:11" ht="20.149999999999999" customHeight="1">
      <c r="A10" s="5"/>
      <c r="B10" s="5"/>
      <c r="C10" s="56"/>
      <c r="D10" s="5"/>
    </row>
    <row r="11" spans="1:11" ht="20.149999999999999" customHeight="1">
      <c r="A11" s="5"/>
      <c r="B11" s="5"/>
      <c r="C11" s="56"/>
      <c r="D11" s="5"/>
    </row>
    <row r="12" spans="1:11" ht="20.149999999999999" customHeight="1">
      <c r="A12" s="5"/>
      <c r="B12" s="5"/>
      <c r="C12" s="56"/>
      <c r="D12" s="5"/>
    </row>
    <row r="13" spans="1:11" ht="20.149999999999999" customHeight="1">
      <c r="A13" s="5"/>
      <c r="B13" s="5"/>
      <c r="C13" s="56"/>
      <c r="D13" s="5"/>
    </row>
    <row r="14" spans="1:11" ht="20.149999999999999" customHeight="1">
      <c r="A14" s="5"/>
      <c r="B14" s="5"/>
      <c r="C14" s="56"/>
      <c r="D14" s="5"/>
    </row>
    <row r="15" spans="1:11" ht="20.149999999999999" customHeight="1">
      <c r="A15" s="5"/>
      <c r="B15" s="5"/>
      <c r="C15" s="56"/>
      <c r="D15" s="5"/>
    </row>
    <row r="16" spans="1:11" ht="20.149999999999999" customHeight="1">
      <c r="A16" s="5"/>
      <c r="B16" s="5"/>
      <c r="C16" s="56"/>
      <c r="D16" s="5"/>
    </row>
    <row r="17" spans="1:4" ht="20.149999999999999" customHeight="1">
      <c r="A17" s="5"/>
      <c r="B17" s="5"/>
      <c r="C17" s="56"/>
      <c r="D17" s="5"/>
    </row>
    <row r="18" spans="1:4" ht="20.149999999999999" customHeight="1">
      <c r="A18" s="5"/>
      <c r="B18" s="5"/>
      <c r="C18" s="56"/>
      <c r="D18" s="5"/>
    </row>
    <row r="19" spans="1:4" ht="20.149999999999999" customHeight="1">
      <c r="A19" s="5"/>
      <c r="B19" s="5"/>
      <c r="C19" s="56"/>
      <c r="D19" s="5"/>
    </row>
    <row r="20" spans="1:4" ht="20.149999999999999" customHeight="1">
      <c r="C20" s="14"/>
    </row>
    <row r="21" spans="1:4" ht="20.149999999999999" customHeight="1">
      <c r="C21" s="14"/>
    </row>
    <row r="22" spans="1:4" ht="20.149999999999999" customHeight="1">
      <c r="C22" s="14"/>
    </row>
    <row r="23" spans="1:4" ht="20.149999999999999" customHeight="1">
      <c r="C23" s="14"/>
    </row>
    <row r="24" spans="1:4" ht="20.149999999999999" customHeight="1">
      <c r="C24" s="14"/>
    </row>
    <row r="25" spans="1:4" ht="20.149999999999999" customHeight="1">
      <c r="C25" s="14"/>
    </row>
    <row r="26" spans="1:4" ht="20.149999999999999" customHeight="1">
      <c r="C26" s="14"/>
    </row>
    <row r="27" spans="1:4" ht="20.149999999999999" customHeight="1">
      <c r="C27" s="14"/>
    </row>
    <row r="28" spans="1:4" ht="20.149999999999999" customHeight="1">
      <c r="C28" s="14"/>
    </row>
    <row r="29" spans="1:4" ht="20.149999999999999" customHeight="1">
      <c r="C29" s="14"/>
    </row>
    <row r="30" spans="1:4" ht="20.149999999999999" customHeight="1">
      <c r="C30" s="14"/>
    </row>
    <row r="31" spans="1:4" ht="20.149999999999999" customHeight="1">
      <c r="C31" s="14"/>
    </row>
    <row r="32" spans="1:4" ht="20.149999999999999" customHeight="1">
      <c r="C32" s="14"/>
    </row>
    <row r="33" spans="3:3" ht="20.149999999999999" customHeight="1">
      <c r="C33" s="14"/>
    </row>
    <row r="34" spans="3:3" ht="20.149999999999999" customHeight="1">
      <c r="C34" s="14"/>
    </row>
    <row r="35" spans="3:3" ht="20.149999999999999" customHeight="1">
      <c r="C35" s="14"/>
    </row>
    <row r="36" spans="3:3" ht="20.149999999999999" customHeight="1">
      <c r="C36" s="14"/>
    </row>
    <row r="37" spans="3:3" ht="20.149999999999999" customHeight="1">
      <c r="C37" s="14"/>
    </row>
    <row r="38" spans="3:3" ht="20.149999999999999" customHeight="1">
      <c r="C38" s="14"/>
    </row>
    <row r="39" spans="3:3" ht="20.149999999999999" customHeight="1">
      <c r="C39" s="14"/>
    </row>
    <row r="40" spans="3:3" ht="20.149999999999999" customHeight="1">
      <c r="C40" s="14"/>
    </row>
    <row r="41" spans="3:3" ht="20.149999999999999" customHeight="1">
      <c r="C41" s="14"/>
    </row>
    <row r="42" spans="3:3" ht="20.149999999999999" customHeight="1">
      <c r="C42" s="14"/>
    </row>
    <row r="43" spans="3:3" ht="20.149999999999999" customHeight="1">
      <c r="C43" s="14"/>
    </row>
    <row r="44" spans="3:3" ht="20.149999999999999" customHeight="1">
      <c r="C44" s="14"/>
    </row>
    <row r="45" spans="3:3" ht="20.149999999999999" customHeight="1">
      <c r="C45" s="14"/>
    </row>
    <row r="46" spans="3:3" ht="20.149999999999999" customHeight="1">
      <c r="C46" s="14"/>
    </row>
    <row r="47" spans="3:3" ht="20.149999999999999" customHeight="1">
      <c r="C47" s="14"/>
    </row>
    <row r="48" spans="3:3" ht="20.149999999999999" customHeight="1">
      <c r="C48" s="14"/>
    </row>
    <row r="49" spans="3:3" ht="20.149999999999999" customHeight="1">
      <c r="C49" s="14"/>
    </row>
    <row r="50" spans="3:3" ht="20.149999999999999" customHeight="1">
      <c r="C50" s="14"/>
    </row>
    <row r="51" spans="3:3" ht="20.149999999999999" customHeight="1">
      <c r="C51" s="14"/>
    </row>
    <row r="52" spans="3:3" ht="20.149999999999999" customHeight="1">
      <c r="C52" s="14"/>
    </row>
    <row r="53" spans="3:3" ht="20.149999999999999" customHeight="1">
      <c r="C53" s="14"/>
    </row>
    <row r="54" spans="3:3" ht="20.149999999999999" customHeight="1">
      <c r="C54" s="14"/>
    </row>
    <row r="55" spans="3:3" ht="20.149999999999999" customHeight="1">
      <c r="C55" s="14"/>
    </row>
    <row r="56" spans="3:3" ht="20.149999999999999" customHeight="1">
      <c r="C56" s="14"/>
    </row>
    <row r="57" spans="3:3" ht="20.149999999999999" customHeight="1">
      <c r="C57" s="14"/>
    </row>
    <row r="58" spans="3:3" ht="20.149999999999999" customHeight="1">
      <c r="C58" s="14"/>
    </row>
    <row r="59" spans="3:3" ht="20.149999999999999" customHeight="1">
      <c r="C59" s="14"/>
    </row>
    <row r="60" spans="3:3" ht="20.149999999999999" customHeight="1">
      <c r="C60" s="14"/>
    </row>
    <row r="61" spans="3:3" ht="20.149999999999999" customHeight="1">
      <c r="C61" s="14"/>
    </row>
    <row r="62" spans="3:3" ht="20.149999999999999" customHeight="1">
      <c r="C62" s="14"/>
    </row>
    <row r="63" spans="3:3" ht="20.149999999999999" customHeight="1">
      <c r="C63" s="14"/>
    </row>
    <row r="64" spans="3:3" ht="20.149999999999999" customHeight="1">
      <c r="C64" s="14"/>
    </row>
    <row r="65" spans="3:3" ht="20.149999999999999" customHeight="1">
      <c r="C65" s="14"/>
    </row>
    <row r="66" spans="3:3" ht="20.149999999999999" customHeight="1">
      <c r="C66" s="14"/>
    </row>
    <row r="67" spans="3:3" ht="20.149999999999999" customHeight="1">
      <c r="C67" s="14"/>
    </row>
    <row r="68" spans="3:3" ht="20.149999999999999" customHeight="1">
      <c r="C68" s="14"/>
    </row>
    <row r="69" spans="3:3" ht="20.149999999999999" customHeight="1">
      <c r="C69" s="14"/>
    </row>
    <row r="70" spans="3:3" ht="20.149999999999999" customHeight="1">
      <c r="C70" s="14"/>
    </row>
    <row r="71" spans="3:3" ht="20.149999999999999" customHeight="1">
      <c r="C71" s="14"/>
    </row>
    <row r="72" spans="3:3" ht="20.149999999999999" customHeight="1">
      <c r="C72" s="14"/>
    </row>
    <row r="73" spans="3:3" ht="20.149999999999999" customHeight="1">
      <c r="C73" s="14"/>
    </row>
    <row r="74" spans="3:3" ht="20.149999999999999" customHeight="1">
      <c r="C74" s="14"/>
    </row>
    <row r="75" spans="3:3" ht="20.149999999999999" customHeight="1">
      <c r="C75" s="14"/>
    </row>
    <row r="76" spans="3:3" ht="20.149999999999999" customHeight="1">
      <c r="C76" s="14"/>
    </row>
    <row r="77" spans="3:3" ht="20.149999999999999" customHeight="1">
      <c r="C77" s="14"/>
    </row>
    <row r="78" spans="3:3" ht="20.149999999999999" customHeight="1">
      <c r="C78" s="14"/>
    </row>
    <row r="79" spans="3:3" ht="20.149999999999999" customHeight="1">
      <c r="C79" s="14"/>
    </row>
    <row r="80" spans="3:3" ht="20.149999999999999" customHeight="1">
      <c r="C80" s="14"/>
    </row>
    <row r="81" spans="3:3" ht="20.149999999999999" customHeight="1">
      <c r="C81" s="14"/>
    </row>
    <row r="82" spans="3:3" ht="20.149999999999999" customHeight="1">
      <c r="C82" s="14"/>
    </row>
    <row r="83" spans="3:3" ht="20.149999999999999" customHeight="1">
      <c r="C83" s="14"/>
    </row>
    <row r="84" spans="3:3" ht="20.149999999999999" customHeight="1">
      <c r="C84" s="14"/>
    </row>
    <row r="85" spans="3:3" ht="20.149999999999999" customHeight="1">
      <c r="C85" s="14"/>
    </row>
    <row r="86" spans="3:3" ht="20.149999999999999" customHeight="1">
      <c r="C86" s="14"/>
    </row>
    <row r="87" spans="3:3" ht="20.149999999999999" customHeight="1">
      <c r="C87" s="14"/>
    </row>
    <row r="88" spans="3:3" ht="20.149999999999999" customHeight="1">
      <c r="C88" s="14"/>
    </row>
    <row r="89" spans="3:3" ht="20.149999999999999" customHeight="1">
      <c r="C89" s="14"/>
    </row>
    <row r="90" spans="3:3" ht="20.149999999999999" customHeight="1">
      <c r="C90" s="14"/>
    </row>
    <row r="91" spans="3:3" ht="20.149999999999999" customHeight="1">
      <c r="C91" s="14"/>
    </row>
    <row r="92" spans="3:3" ht="20.149999999999999" customHeight="1">
      <c r="C92" s="14"/>
    </row>
    <row r="93" spans="3:3" ht="20.149999999999999" customHeight="1">
      <c r="C93" s="14"/>
    </row>
    <row r="94" spans="3:3" ht="20.149999999999999" customHeight="1">
      <c r="C94" s="14"/>
    </row>
    <row r="95" spans="3:3" ht="20.149999999999999" customHeight="1">
      <c r="C95" s="14"/>
    </row>
    <row r="96" spans="3:3" ht="20.149999999999999" customHeight="1">
      <c r="C96" s="14"/>
    </row>
    <row r="97" spans="3:3" ht="20.149999999999999" customHeight="1">
      <c r="C97" s="14"/>
    </row>
    <row r="98" spans="3:3" ht="20.149999999999999" customHeight="1">
      <c r="C98" s="14"/>
    </row>
    <row r="99" spans="3:3" ht="20.149999999999999" customHeight="1">
      <c r="C99" s="14"/>
    </row>
    <row r="100" spans="3:3" ht="20.149999999999999" customHeight="1">
      <c r="C100" s="14"/>
    </row>
    <row r="101" spans="3:3" ht="20.149999999999999" customHeight="1">
      <c r="C101" s="14"/>
    </row>
    <row r="102" spans="3:3" ht="20.149999999999999" customHeight="1">
      <c r="C102" s="14"/>
    </row>
    <row r="103" spans="3:3" ht="20.149999999999999" customHeight="1">
      <c r="C103" s="14"/>
    </row>
    <row r="104" spans="3:3" ht="20.149999999999999" customHeight="1">
      <c r="C104" s="14"/>
    </row>
    <row r="105" spans="3:3" ht="20.149999999999999" customHeight="1">
      <c r="C105" s="14"/>
    </row>
    <row r="106" spans="3:3" ht="20.149999999999999" customHeight="1">
      <c r="C106" s="14"/>
    </row>
    <row r="107" spans="3:3" ht="20.149999999999999" customHeight="1">
      <c r="C107" s="14"/>
    </row>
    <row r="108" spans="3:3" ht="20.149999999999999" customHeight="1">
      <c r="C108" s="14"/>
    </row>
    <row r="109" spans="3:3" ht="20.149999999999999" customHeight="1">
      <c r="C109" s="14"/>
    </row>
  </sheetData>
  <hyperlinks>
    <hyperlink ref="D8" r:id="rId1" xr:uid="{85883BA9-847D-40EA-97B9-3357EF9799EA}"/>
    <hyperlink ref="A3" r:id="rId2" xr:uid="{EB60E6D4-EB8E-45A2-AB34-DA49E33321F3}"/>
    <hyperlink ref="A4" r:id="rId3" xr:uid="{371840AF-1C23-4756-8FE4-0C6B03409708}"/>
    <hyperlink ref="A5" r:id="rId4" display="FDOT-RailStructures@dot.state.fl.us - mailing list" xr:uid="{5CF858EE-ABE2-4955-BB3D-A89CF47382A2}"/>
  </hyperlinks>
  <pageMargins left="0.7" right="0.7" top="0.75" bottom="0.75" header="0.3" footer="0.3"/>
  <pageSetup orientation="portrait" r:id="rId5"/>
  <headerFooter>
    <oddHeader>&amp;L&amp;"Arial,Bold"&amp;K04-020Florida Department Owned Railroad Bridge Management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Notes</vt:lpstr>
      <vt:lpstr>Data</vt:lpstr>
      <vt:lpstr>A1.Inventory</vt:lpstr>
      <vt:lpstr>A2.Capacity</vt:lpstr>
      <vt:lpstr>A3.Responsibilities</vt:lpstr>
      <vt:lpstr>A4.Frequency</vt:lpstr>
      <vt:lpstr>A5.Scour</vt:lpstr>
      <vt:lpstr>A6.Personnel</vt:lpstr>
      <vt:lpstr>A7.Contacts</vt:lpstr>
      <vt:lpstr>A1.Inventory!Print_Area</vt:lpstr>
      <vt:lpstr>A2.Capacity!Print_Area</vt:lpstr>
      <vt:lpstr>A3.Responsibilities!Print_Area</vt:lpstr>
      <vt:lpstr>A1.Inventory!Print_Titles</vt:lpstr>
      <vt:lpstr>A2.Capacity!Print_Titles</vt:lpstr>
      <vt:lpstr>A3.Responsibilities!Print_Titles</vt:lpstr>
      <vt:lpstr>A4.Frequency!Print_Titles</vt:lpstr>
      <vt:lpstr>TableA1</vt:lpstr>
      <vt:lpstr>tableA2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Michael W.</dc:creator>
  <cp:keywords/>
  <dc:description/>
  <cp:lastModifiedBy>DeVault, Andrew</cp:lastModifiedBy>
  <cp:revision/>
  <dcterms:created xsi:type="dcterms:W3CDTF">2023-09-20T13:15:25Z</dcterms:created>
  <dcterms:modified xsi:type="dcterms:W3CDTF">2024-01-11T17:44:48Z</dcterms:modified>
  <cp:category/>
  <cp:contentStatus/>
</cp:coreProperties>
</file>