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Data\PSO\ADA\ADA-QARs\FY2223-D3\"/>
    </mc:Choice>
  </mc:AlternateContent>
  <xr:revisionPtr revIDLastSave="0" documentId="13_ncr:1_{5E058F5F-D1E8-4FC1-AD10-203529F2A03C}" xr6:coauthVersionLast="47" xr6:coauthVersionMax="47" xr10:uidLastSave="{00000000-0000-0000-0000-000000000000}"/>
  <bookViews>
    <workbookView xWindow="-108" yWindow="-108" windowWidth="23256" windowHeight="12576" xr2:uid="{FC3916CF-3ED4-49BB-89EA-97F032F9D73F}"/>
  </bookViews>
  <sheets>
    <sheet name="Title" sheetId="3" r:id="rId1"/>
    <sheet name="D3" sheetId="6" r:id="rId2"/>
  </sheets>
  <definedNames>
    <definedName name="_xlnm._FilterDatabase" localSheetId="1" hidden="1">'D3'!$A$1:$X$355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362" i="6" l="1"/>
  <c r="Q362" i="6"/>
  <c r="N362" i="6"/>
  <c r="L362" i="6"/>
  <c r="J362" i="6"/>
  <c r="V355" i="6"/>
  <c r="R355" i="6"/>
  <c r="O355" i="6"/>
  <c r="M355" i="6"/>
  <c r="K355" i="6"/>
  <c r="E355" i="6"/>
  <c r="V354" i="6"/>
  <c r="R354" i="6"/>
  <c r="O354" i="6"/>
  <c r="M354" i="6"/>
  <c r="K354" i="6"/>
  <c r="E354" i="6"/>
  <c r="V353" i="6"/>
  <c r="R353" i="6"/>
  <c r="O353" i="6"/>
  <c r="M353" i="6"/>
  <c r="K353" i="6"/>
  <c r="E353" i="6"/>
  <c r="V352" i="6"/>
  <c r="R352" i="6"/>
  <c r="O352" i="6"/>
  <c r="M352" i="6"/>
  <c r="K352" i="6"/>
  <c r="E352" i="6"/>
  <c r="V351" i="6"/>
  <c r="R351" i="6"/>
  <c r="O351" i="6"/>
  <c r="M351" i="6"/>
  <c r="K351" i="6"/>
  <c r="E351" i="6"/>
  <c r="V350" i="6"/>
  <c r="R350" i="6"/>
  <c r="O350" i="6"/>
  <c r="M350" i="6"/>
  <c r="K350" i="6"/>
  <c r="E350" i="6"/>
  <c r="V349" i="6"/>
  <c r="R349" i="6"/>
  <c r="O349" i="6"/>
  <c r="M349" i="6"/>
  <c r="K349" i="6"/>
  <c r="E349" i="6"/>
  <c r="V348" i="6"/>
  <c r="R348" i="6"/>
  <c r="O348" i="6"/>
  <c r="M348" i="6"/>
  <c r="K348" i="6"/>
  <c r="E348" i="6"/>
  <c r="V347" i="6"/>
  <c r="R347" i="6"/>
  <c r="O347" i="6"/>
  <c r="M347" i="6"/>
  <c r="K347" i="6"/>
  <c r="E347" i="6"/>
  <c r="V346" i="6"/>
  <c r="R346" i="6"/>
  <c r="O346" i="6"/>
  <c r="M346" i="6"/>
  <c r="K346" i="6"/>
  <c r="E346" i="6"/>
  <c r="V345" i="6"/>
  <c r="R345" i="6"/>
  <c r="O345" i="6"/>
  <c r="M345" i="6"/>
  <c r="K345" i="6"/>
  <c r="E345" i="6"/>
  <c r="V344" i="6"/>
  <c r="R344" i="6"/>
  <c r="O344" i="6"/>
  <c r="M344" i="6"/>
  <c r="K344" i="6"/>
  <c r="E344" i="6"/>
  <c r="V343" i="6"/>
  <c r="R343" i="6"/>
  <c r="O343" i="6"/>
  <c r="M343" i="6"/>
  <c r="K343" i="6"/>
  <c r="E343" i="6"/>
  <c r="V342" i="6"/>
  <c r="R342" i="6"/>
  <c r="O342" i="6"/>
  <c r="M342" i="6"/>
  <c r="K342" i="6"/>
  <c r="E342" i="6"/>
  <c r="V341" i="6"/>
  <c r="R341" i="6"/>
  <c r="O341" i="6"/>
  <c r="M341" i="6"/>
  <c r="K341" i="6"/>
  <c r="E341" i="6"/>
  <c r="V340" i="6"/>
  <c r="R340" i="6"/>
  <c r="O340" i="6"/>
  <c r="M340" i="6"/>
  <c r="K340" i="6"/>
  <c r="E340" i="6"/>
  <c r="V339" i="6"/>
  <c r="R339" i="6"/>
  <c r="O339" i="6"/>
  <c r="M339" i="6"/>
  <c r="K339" i="6"/>
  <c r="E339" i="6"/>
  <c r="V338" i="6"/>
  <c r="R338" i="6"/>
  <c r="O338" i="6"/>
  <c r="M338" i="6"/>
  <c r="K338" i="6"/>
  <c r="E338" i="6"/>
  <c r="V337" i="6"/>
  <c r="R337" i="6"/>
  <c r="O337" i="6"/>
  <c r="M337" i="6"/>
  <c r="K337" i="6"/>
  <c r="E337" i="6"/>
  <c r="V336" i="6"/>
  <c r="R336" i="6"/>
  <c r="O336" i="6"/>
  <c r="M336" i="6"/>
  <c r="K336" i="6"/>
  <c r="E336" i="6"/>
  <c r="V335" i="6"/>
  <c r="R335" i="6"/>
  <c r="O335" i="6"/>
  <c r="M335" i="6"/>
  <c r="K335" i="6"/>
  <c r="E335" i="6"/>
  <c r="V334" i="6"/>
  <c r="R334" i="6"/>
  <c r="O334" i="6"/>
  <c r="M334" i="6"/>
  <c r="K334" i="6"/>
  <c r="E334" i="6"/>
  <c r="V333" i="6"/>
  <c r="R333" i="6"/>
  <c r="O333" i="6"/>
  <c r="M333" i="6"/>
  <c r="K333" i="6"/>
  <c r="E333" i="6"/>
  <c r="V332" i="6"/>
  <c r="R332" i="6"/>
  <c r="O332" i="6"/>
  <c r="M332" i="6"/>
  <c r="K332" i="6"/>
  <c r="E332" i="6"/>
  <c r="V331" i="6"/>
  <c r="R331" i="6"/>
  <c r="O331" i="6"/>
  <c r="M331" i="6"/>
  <c r="K331" i="6"/>
  <c r="E331" i="6"/>
  <c r="V330" i="6"/>
  <c r="R330" i="6"/>
  <c r="O330" i="6"/>
  <c r="M330" i="6"/>
  <c r="K330" i="6"/>
  <c r="E330" i="6"/>
  <c r="V329" i="6"/>
  <c r="R329" i="6"/>
  <c r="O329" i="6"/>
  <c r="M329" i="6"/>
  <c r="K329" i="6"/>
  <c r="E329" i="6"/>
  <c r="V328" i="6"/>
  <c r="R328" i="6"/>
  <c r="O328" i="6"/>
  <c r="M328" i="6"/>
  <c r="K328" i="6"/>
  <c r="E328" i="6"/>
  <c r="V327" i="6"/>
  <c r="R327" i="6"/>
  <c r="O327" i="6"/>
  <c r="M327" i="6"/>
  <c r="K327" i="6"/>
  <c r="E327" i="6"/>
  <c r="V326" i="6"/>
  <c r="R326" i="6"/>
  <c r="O326" i="6"/>
  <c r="M326" i="6"/>
  <c r="K326" i="6"/>
  <c r="E326" i="6"/>
  <c r="V325" i="6"/>
  <c r="R325" i="6"/>
  <c r="O325" i="6"/>
  <c r="M325" i="6"/>
  <c r="K325" i="6"/>
  <c r="E325" i="6"/>
  <c r="V324" i="6"/>
  <c r="R324" i="6"/>
  <c r="O324" i="6"/>
  <c r="M324" i="6"/>
  <c r="K324" i="6"/>
  <c r="E324" i="6"/>
  <c r="V323" i="6"/>
  <c r="R323" i="6"/>
  <c r="O323" i="6"/>
  <c r="M323" i="6"/>
  <c r="K323" i="6"/>
  <c r="E323" i="6"/>
  <c r="V322" i="6"/>
  <c r="R322" i="6"/>
  <c r="O322" i="6"/>
  <c r="M322" i="6"/>
  <c r="K322" i="6"/>
  <c r="E322" i="6"/>
  <c r="V321" i="6"/>
  <c r="R321" i="6"/>
  <c r="O321" i="6"/>
  <c r="M321" i="6"/>
  <c r="K321" i="6"/>
  <c r="E321" i="6"/>
  <c r="V320" i="6"/>
  <c r="R320" i="6"/>
  <c r="O320" i="6"/>
  <c r="M320" i="6"/>
  <c r="K320" i="6"/>
  <c r="E320" i="6"/>
  <c r="V319" i="6"/>
  <c r="R319" i="6"/>
  <c r="O319" i="6"/>
  <c r="M319" i="6"/>
  <c r="K319" i="6"/>
  <c r="E319" i="6"/>
  <c r="V318" i="6"/>
  <c r="R318" i="6"/>
  <c r="O318" i="6"/>
  <c r="M318" i="6"/>
  <c r="K318" i="6"/>
  <c r="E318" i="6"/>
  <c r="V317" i="6"/>
  <c r="R317" i="6"/>
  <c r="O317" i="6"/>
  <c r="M317" i="6"/>
  <c r="K317" i="6"/>
  <c r="E317" i="6"/>
  <c r="V316" i="6"/>
  <c r="R316" i="6"/>
  <c r="O316" i="6"/>
  <c r="M316" i="6"/>
  <c r="K316" i="6"/>
  <c r="E316" i="6"/>
  <c r="V315" i="6"/>
  <c r="R315" i="6"/>
  <c r="O315" i="6"/>
  <c r="M315" i="6"/>
  <c r="K315" i="6"/>
  <c r="E315" i="6"/>
  <c r="V314" i="6"/>
  <c r="R314" i="6"/>
  <c r="O314" i="6"/>
  <c r="M314" i="6"/>
  <c r="K314" i="6"/>
  <c r="E314" i="6"/>
  <c r="V313" i="6"/>
  <c r="R313" i="6"/>
  <c r="O313" i="6"/>
  <c r="M313" i="6"/>
  <c r="K313" i="6"/>
  <c r="E313" i="6"/>
  <c r="V312" i="6"/>
  <c r="R312" i="6"/>
  <c r="O312" i="6"/>
  <c r="M312" i="6"/>
  <c r="K312" i="6"/>
  <c r="E312" i="6"/>
  <c r="V311" i="6"/>
  <c r="R311" i="6"/>
  <c r="O311" i="6"/>
  <c r="M311" i="6"/>
  <c r="K311" i="6"/>
  <c r="E311" i="6"/>
  <c r="V310" i="6"/>
  <c r="R310" i="6"/>
  <c r="O310" i="6"/>
  <c r="M310" i="6"/>
  <c r="K310" i="6"/>
  <c r="E310" i="6"/>
  <c r="V309" i="6"/>
  <c r="R309" i="6"/>
  <c r="O309" i="6"/>
  <c r="M309" i="6"/>
  <c r="K309" i="6"/>
  <c r="E309" i="6"/>
  <c r="V308" i="6"/>
  <c r="R308" i="6"/>
  <c r="O308" i="6"/>
  <c r="M308" i="6"/>
  <c r="K308" i="6"/>
  <c r="E308" i="6"/>
  <c r="V307" i="6"/>
  <c r="R307" i="6"/>
  <c r="O307" i="6"/>
  <c r="M307" i="6"/>
  <c r="K307" i="6"/>
  <c r="E307" i="6"/>
  <c r="V306" i="6"/>
  <c r="R306" i="6"/>
  <c r="O306" i="6"/>
  <c r="M306" i="6"/>
  <c r="K306" i="6"/>
  <c r="E306" i="6"/>
  <c r="V305" i="6"/>
  <c r="R305" i="6"/>
  <c r="O305" i="6"/>
  <c r="M305" i="6"/>
  <c r="K305" i="6"/>
  <c r="E305" i="6"/>
  <c r="V304" i="6"/>
  <c r="R304" i="6"/>
  <c r="O304" i="6"/>
  <c r="M304" i="6"/>
  <c r="K304" i="6"/>
  <c r="E304" i="6"/>
  <c r="V303" i="6"/>
  <c r="R303" i="6"/>
  <c r="O303" i="6"/>
  <c r="M303" i="6"/>
  <c r="K303" i="6"/>
  <c r="E303" i="6"/>
  <c r="V302" i="6"/>
  <c r="R302" i="6"/>
  <c r="O302" i="6"/>
  <c r="M302" i="6"/>
  <c r="K302" i="6"/>
  <c r="E302" i="6"/>
  <c r="V301" i="6"/>
  <c r="R301" i="6"/>
  <c r="O301" i="6"/>
  <c r="M301" i="6"/>
  <c r="K301" i="6"/>
  <c r="E301" i="6"/>
  <c r="V300" i="6"/>
  <c r="R300" i="6"/>
  <c r="O300" i="6"/>
  <c r="M300" i="6"/>
  <c r="K300" i="6"/>
  <c r="E300" i="6"/>
  <c r="V299" i="6"/>
  <c r="R299" i="6"/>
  <c r="O299" i="6"/>
  <c r="M299" i="6"/>
  <c r="K299" i="6"/>
  <c r="E299" i="6"/>
  <c r="V298" i="6"/>
  <c r="R298" i="6"/>
  <c r="O298" i="6"/>
  <c r="M298" i="6"/>
  <c r="K298" i="6"/>
  <c r="E298" i="6"/>
  <c r="V297" i="6"/>
  <c r="R297" i="6"/>
  <c r="O297" i="6"/>
  <c r="M297" i="6"/>
  <c r="K297" i="6"/>
  <c r="E297" i="6"/>
  <c r="V296" i="6"/>
  <c r="R296" i="6"/>
  <c r="O296" i="6"/>
  <c r="M296" i="6"/>
  <c r="K296" i="6"/>
  <c r="E296" i="6"/>
  <c r="V295" i="6"/>
  <c r="R295" i="6"/>
  <c r="O295" i="6"/>
  <c r="M295" i="6"/>
  <c r="K295" i="6"/>
  <c r="E295" i="6"/>
  <c r="V294" i="6"/>
  <c r="R294" i="6"/>
  <c r="O294" i="6"/>
  <c r="M294" i="6"/>
  <c r="K294" i="6"/>
  <c r="E294" i="6"/>
  <c r="V293" i="6"/>
  <c r="R293" i="6"/>
  <c r="O293" i="6"/>
  <c r="M293" i="6"/>
  <c r="K293" i="6"/>
  <c r="E293" i="6"/>
  <c r="V292" i="6"/>
  <c r="R292" i="6"/>
  <c r="O292" i="6"/>
  <c r="M292" i="6"/>
  <c r="K292" i="6"/>
  <c r="E292" i="6"/>
  <c r="V291" i="6"/>
  <c r="R291" i="6"/>
  <c r="O291" i="6"/>
  <c r="M291" i="6"/>
  <c r="K291" i="6"/>
  <c r="E291" i="6"/>
  <c r="V290" i="6"/>
  <c r="R290" i="6"/>
  <c r="O290" i="6"/>
  <c r="M290" i="6"/>
  <c r="K290" i="6"/>
  <c r="E290" i="6"/>
  <c r="V289" i="6"/>
  <c r="R289" i="6"/>
  <c r="O289" i="6"/>
  <c r="M289" i="6"/>
  <c r="K289" i="6"/>
  <c r="E289" i="6"/>
  <c r="V288" i="6"/>
  <c r="R288" i="6"/>
  <c r="O288" i="6"/>
  <c r="M288" i="6"/>
  <c r="K288" i="6"/>
  <c r="E288" i="6"/>
  <c r="V287" i="6"/>
  <c r="R287" i="6"/>
  <c r="O287" i="6"/>
  <c r="M287" i="6"/>
  <c r="K287" i="6"/>
  <c r="E287" i="6"/>
  <c r="V286" i="6"/>
  <c r="R286" i="6"/>
  <c r="O286" i="6"/>
  <c r="M286" i="6"/>
  <c r="K286" i="6"/>
  <c r="E286" i="6"/>
  <c r="V285" i="6"/>
  <c r="R285" i="6"/>
  <c r="O285" i="6"/>
  <c r="M285" i="6"/>
  <c r="K285" i="6"/>
  <c r="E285" i="6"/>
  <c r="V284" i="6"/>
  <c r="R284" i="6"/>
  <c r="O284" i="6"/>
  <c r="M284" i="6"/>
  <c r="K284" i="6"/>
  <c r="E284" i="6"/>
  <c r="V283" i="6"/>
  <c r="R283" i="6"/>
  <c r="O283" i="6"/>
  <c r="M283" i="6"/>
  <c r="K283" i="6"/>
  <c r="E283" i="6"/>
  <c r="V282" i="6"/>
  <c r="R282" i="6"/>
  <c r="O282" i="6"/>
  <c r="M282" i="6"/>
  <c r="K282" i="6"/>
  <c r="E282" i="6"/>
  <c r="V281" i="6"/>
  <c r="R281" i="6"/>
  <c r="O281" i="6"/>
  <c r="M281" i="6"/>
  <c r="K281" i="6"/>
  <c r="E281" i="6"/>
  <c r="V280" i="6"/>
  <c r="R280" i="6"/>
  <c r="O280" i="6"/>
  <c r="M280" i="6"/>
  <c r="K280" i="6"/>
  <c r="E280" i="6"/>
  <c r="V279" i="6"/>
  <c r="R279" i="6"/>
  <c r="O279" i="6"/>
  <c r="M279" i="6"/>
  <c r="K279" i="6"/>
  <c r="E279" i="6"/>
  <c r="V278" i="6"/>
  <c r="R278" i="6"/>
  <c r="O278" i="6"/>
  <c r="M278" i="6"/>
  <c r="K278" i="6"/>
  <c r="E278" i="6"/>
  <c r="V277" i="6"/>
  <c r="R277" i="6"/>
  <c r="O277" i="6"/>
  <c r="M277" i="6"/>
  <c r="K277" i="6"/>
  <c r="E277" i="6"/>
  <c r="V276" i="6"/>
  <c r="R276" i="6"/>
  <c r="O276" i="6"/>
  <c r="M276" i="6"/>
  <c r="K276" i="6"/>
  <c r="E276" i="6"/>
  <c r="V275" i="6"/>
  <c r="R275" i="6"/>
  <c r="O275" i="6"/>
  <c r="M275" i="6"/>
  <c r="K275" i="6"/>
  <c r="E275" i="6"/>
  <c r="V274" i="6"/>
  <c r="R274" i="6"/>
  <c r="O274" i="6"/>
  <c r="M274" i="6"/>
  <c r="K274" i="6"/>
  <c r="E274" i="6"/>
  <c r="V273" i="6"/>
  <c r="R273" i="6"/>
  <c r="O273" i="6"/>
  <c r="M273" i="6"/>
  <c r="K273" i="6"/>
  <c r="E273" i="6"/>
  <c r="V272" i="6"/>
  <c r="R272" i="6"/>
  <c r="O272" i="6"/>
  <c r="M272" i="6"/>
  <c r="K272" i="6"/>
  <c r="E272" i="6"/>
  <c r="V271" i="6"/>
  <c r="R271" i="6"/>
  <c r="O271" i="6"/>
  <c r="M271" i="6"/>
  <c r="K271" i="6"/>
  <c r="E271" i="6"/>
  <c r="V270" i="6"/>
  <c r="R270" i="6"/>
  <c r="O270" i="6"/>
  <c r="M270" i="6"/>
  <c r="K270" i="6"/>
  <c r="E270" i="6"/>
  <c r="V269" i="6"/>
  <c r="R269" i="6"/>
  <c r="O269" i="6"/>
  <c r="M269" i="6"/>
  <c r="K269" i="6"/>
  <c r="E269" i="6"/>
  <c r="V268" i="6"/>
  <c r="R268" i="6"/>
  <c r="O268" i="6"/>
  <c r="M268" i="6"/>
  <c r="K268" i="6"/>
  <c r="E268" i="6"/>
  <c r="V267" i="6"/>
  <c r="R267" i="6"/>
  <c r="O267" i="6"/>
  <c r="M267" i="6"/>
  <c r="K267" i="6"/>
  <c r="E267" i="6"/>
  <c r="V266" i="6"/>
  <c r="R266" i="6"/>
  <c r="O266" i="6"/>
  <c r="M266" i="6"/>
  <c r="K266" i="6"/>
  <c r="E266" i="6"/>
  <c r="V265" i="6"/>
  <c r="R265" i="6"/>
  <c r="O265" i="6"/>
  <c r="M265" i="6"/>
  <c r="K265" i="6"/>
  <c r="E265" i="6"/>
  <c r="V264" i="6"/>
  <c r="R264" i="6"/>
  <c r="O264" i="6"/>
  <c r="M264" i="6"/>
  <c r="K264" i="6"/>
  <c r="E264" i="6"/>
  <c r="V263" i="6"/>
  <c r="R263" i="6"/>
  <c r="O263" i="6"/>
  <c r="M263" i="6"/>
  <c r="K263" i="6"/>
  <c r="E263" i="6"/>
  <c r="V262" i="6"/>
  <c r="R262" i="6"/>
  <c r="O262" i="6"/>
  <c r="M262" i="6"/>
  <c r="K262" i="6"/>
  <c r="E262" i="6"/>
  <c r="V261" i="6"/>
  <c r="R261" i="6"/>
  <c r="O261" i="6"/>
  <c r="M261" i="6"/>
  <c r="K261" i="6"/>
  <c r="E261" i="6"/>
  <c r="V260" i="6"/>
  <c r="R260" i="6"/>
  <c r="O260" i="6"/>
  <c r="M260" i="6"/>
  <c r="K260" i="6"/>
  <c r="E260" i="6"/>
  <c r="V259" i="6"/>
  <c r="R259" i="6"/>
  <c r="O259" i="6"/>
  <c r="M259" i="6"/>
  <c r="K259" i="6"/>
  <c r="E259" i="6"/>
  <c r="V258" i="6"/>
  <c r="R258" i="6"/>
  <c r="O258" i="6"/>
  <c r="M258" i="6"/>
  <c r="K258" i="6"/>
  <c r="E258" i="6"/>
  <c r="V257" i="6"/>
  <c r="R257" i="6"/>
  <c r="O257" i="6"/>
  <c r="M257" i="6"/>
  <c r="K257" i="6"/>
  <c r="E257" i="6"/>
  <c r="V256" i="6"/>
  <c r="R256" i="6"/>
  <c r="O256" i="6"/>
  <c r="M256" i="6"/>
  <c r="K256" i="6"/>
  <c r="E256" i="6"/>
  <c r="V255" i="6"/>
  <c r="R255" i="6"/>
  <c r="O255" i="6"/>
  <c r="M255" i="6"/>
  <c r="K255" i="6"/>
  <c r="E255" i="6"/>
  <c r="V254" i="6"/>
  <c r="R254" i="6"/>
  <c r="O254" i="6"/>
  <c r="M254" i="6"/>
  <c r="K254" i="6"/>
  <c r="E254" i="6"/>
  <c r="V253" i="6"/>
  <c r="R253" i="6"/>
  <c r="O253" i="6"/>
  <c r="M253" i="6"/>
  <c r="K253" i="6"/>
  <c r="E253" i="6"/>
  <c r="V252" i="6"/>
  <c r="R252" i="6"/>
  <c r="O252" i="6"/>
  <c r="M252" i="6"/>
  <c r="K252" i="6"/>
  <c r="E252" i="6"/>
  <c r="V251" i="6"/>
  <c r="R251" i="6"/>
  <c r="O251" i="6"/>
  <c r="M251" i="6"/>
  <c r="K251" i="6"/>
  <c r="E251" i="6"/>
  <c r="V250" i="6"/>
  <c r="R250" i="6"/>
  <c r="O250" i="6"/>
  <c r="M250" i="6"/>
  <c r="K250" i="6"/>
  <c r="E250" i="6"/>
  <c r="V249" i="6"/>
  <c r="R249" i="6"/>
  <c r="O249" i="6"/>
  <c r="M249" i="6"/>
  <c r="K249" i="6"/>
  <c r="E249" i="6"/>
  <c r="V248" i="6"/>
  <c r="R248" i="6"/>
  <c r="O248" i="6"/>
  <c r="M248" i="6"/>
  <c r="K248" i="6"/>
  <c r="E248" i="6"/>
  <c r="V247" i="6"/>
  <c r="R247" i="6"/>
  <c r="O247" i="6"/>
  <c r="M247" i="6"/>
  <c r="K247" i="6"/>
  <c r="E247" i="6"/>
  <c r="V246" i="6"/>
  <c r="R246" i="6"/>
  <c r="O246" i="6"/>
  <c r="M246" i="6"/>
  <c r="K246" i="6"/>
  <c r="E246" i="6"/>
  <c r="V245" i="6"/>
  <c r="R245" i="6"/>
  <c r="O245" i="6"/>
  <c r="M245" i="6"/>
  <c r="K245" i="6"/>
  <c r="E245" i="6"/>
  <c r="V244" i="6"/>
  <c r="R244" i="6"/>
  <c r="O244" i="6"/>
  <c r="M244" i="6"/>
  <c r="K244" i="6"/>
  <c r="E244" i="6"/>
  <c r="V243" i="6"/>
  <c r="R243" i="6"/>
  <c r="O243" i="6"/>
  <c r="M243" i="6"/>
  <c r="K243" i="6"/>
  <c r="E243" i="6"/>
  <c r="V242" i="6"/>
  <c r="R242" i="6"/>
  <c r="O242" i="6"/>
  <c r="M242" i="6"/>
  <c r="K242" i="6"/>
  <c r="E242" i="6"/>
  <c r="V241" i="6"/>
  <c r="R241" i="6"/>
  <c r="O241" i="6"/>
  <c r="M241" i="6"/>
  <c r="K241" i="6"/>
  <c r="E241" i="6"/>
  <c r="V240" i="6"/>
  <c r="R240" i="6"/>
  <c r="O240" i="6"/>
  <c r="M240" i="6"/>
  <c r="K240" i="6"/>
  <c r="E240" i="6"/>
  <c r="V239" i="6"/>
  <c r="R239" i="6"/>
  <c r="O239" i="6"/>
  <c r="M239" i="6"/>
  <c r="K239" i="6"/>
  <c r="E239" i="6"/>
  <c r="V238" i="6"/>
  <c r="R238" i="6"/>
  <c r="O238" i="6"/>
  <c r="M238" i="6"/>
  <c r="K238" i="6"/>
  <c r="E238" i="6"/>
  <c r="V237" i="6"/>
  <c r="R237" i="6"/>
  <c r="O237" i="6"/>
  <c r="M237" i="6"/>
  <c r="K237" i="6"/>
  <c r="E237" i="6"/>
  <c r="V236" i="6"/>
  <c r="R236" i="6"/>
  <c r="O236" i="6"/>
  <c r="M236" i="6"/>
  <c r="K236" i="6"/>
  <c r="E236" i="6"/>
  <c r="V235" i="6"/>
  <c r="R235" i="6"/>
  <c r="O235" i="6"/>
  <c r="M235" i="6"/>
  <c r="K235" i="6"/>
  <c r="E235" i="6"/>
  <c r="V234" i="6"/>
  <c r="R234" i="6"/>
  <c r="O234" i="6"/>
  <c r="M234" i="6"/>
  <c r="K234" i="6"/>
  <c r="E234" i="6"/>
  <c r="V233" i="6"/>
  <c r="R233" i="6"/>
  <c r="O233" i="6"/>
  <c r="M233" i="6"/>
  <c r="K233" i="6"/>
  <c r="E233" i="6"/>
  <c r="V232" i="6"/>
  <c r="R232" i="6"/>
  <c r="O232" i="6"/>
  <c r="M232" i="6"/>
  <c r="K232" i="6"/>
  <c r="E232" i="6"/>
  <c r="V231" i="6"/>
  <c r="R231" i="6"/>
  <c r="O231" i="6"/>
  <c r="M231" i="6"/>
  <c r="K231" i="6"/>
  <c r="E231" i="6"/>
  <c r="V230" i="6"/>
  <c r="R230" i="6"/>
  <c r="O230" i="6"/>
  <c r="M230" i="6"/>
  <c r="K230" i="6"/>
  <c r="E230" i="6"/>
  <c r="V229" i="6"/>
  <c r="R229" i="6"/>
  <c r="O229" i="6"/>
  <c r="M229" i="6"/>
  <c r="K229" i="6"/>
  <c r="E229" i="6"/>
  <c r="V228" i="6"/>
  <c r="R228" i="6"/>
  <c r="O228" i="6"/>
  <c r="M228" i="6"/>
  <c r="K228" i="6"/>
  <c r="E228" i="6"/>
  <c r="V227" i="6"/>
  <c r="R227" i="6"/>
  <c r="O227" i="6"/>
  <c r="M227" i="6"/>
  <c r="K227" i="6"/>
  <c r="E227" i="6"/>
  <c r="V226" i="6"/>
  <c r="R226" i="6"/>
  <c r="O226" i="6"/>
  <c r="M226" i="6"/>
  <c r="K226" i="6"/>
  <c r="E226" i="6"/>
  <c r="V225" i="6"/>
  <c r="R225" i="6"/>
  <c r="O225" i="6"/>
  <c r="M225" i="6"/>
  <c r="K225" i="6"/>
  <c r="E225" i="6"/>
  <c r="V224" i="6"/>
  <c r="R224" i="6"/>
  <c r="O224" i="6"/>
  <c r="M224" i="6"/>
  <c r="K224" i="6"/>
  <c r="E224" i="6"/>
  <c r="V223" i="6"/>
  <c r="R223" i="6"/>
  <c r="O223" i="6"/>
  <c r="M223" i="6"/>
  <c r="K223" i="6"/>
  <c r="E223" i="6"/>
  <c r="V222" i="6"/>
  <c r="R222" i="6"/>
  <c r="O222" i="6"/>
  <c r="M222" i="6"/>
  <c r="K222" i="6"/>
  <c r="E222" i="6"/>
  <c r="V221" i="6"/>
  <c r="R221" i="6"/>
  <c r="O221" i="6"/>
  <c r="M221" i="6"/>
  <c r="K221" i="6"/>
  <c r="E221" i="6"/>
  <c r="V220" i="6"/>
  <c r="R220" i="6"/>
  <c r="O220" i="6"/>
  <c r="M220" i="6"/>
  <c r="K220" i="6"/>
  <c r="E220" i="6"/>
  <c r="V219" i="6"/>
  <c r="R219" i="6"/>
  <c r="O219" i="6"/>
  <c r="M219" i="6"/>
  <c r="K219" i="6"/>
  <c r="E219" i="6"/>
  <c r="V218" i="6"/>
  <c r="R218" i="6"/>
  <c r="O218" i="6"/>
  <c r="M218" i="6"/>
  <c r="K218" i="6"/>
  <c r="E218" i="6"/>
  <c r="V217" i="6"/>
  <c r="R217" i="6"/>
  <c r="O217" i="6"/>
  <c r="M217" i="6"/>
  <c r="K217" i="6"/>
  <c r="E217" i="6"/>
  <c r="V216" i="6"/>
  <c r="R216" i="6"/>
  <c r="O216" i="6"/>
  <c r="M216" i="6"/>
  <c r="K216" i="6"/>
  <c r="E216" i="6"/>
  <c r="V215" i="6"/>
  <c r="R215" i="6"/>
  <c r="O215" i="6"/>
  <c r="M215" i="6"/>
  <c r="K215" i="6"/>
  <c r="E215" i="6"/>
  <c r="V214" i="6"/>
  <c r="R214" i="6"/>
  <c r="O214" i="6"/>
  <c r="M214" i="6"/>
  <c r="K214" i="6"/>
  <c r="E214" i="6"/>
  <c r="V213" i="6"/>
  <c r="R213" i="6"/>
  <c r="O213" i="6"/>
  <c r="M213" i="6"/>
  <c r="K213" i="6"/>
  <c r="E213" i="6"/>
  <c r="V212" i="6"/>
  <c r="R212" i="6"/>
  <c r="O212" i="6"/>
  <c r="M212" i="6"/>
  <c r="K212" i="6"/>
  <c r="E212" i="6"/>
  <c r="V211" i="6"/>
  <c r="R211" i="6"/>
  <c r="O211" i="6"/>
  <c r="M211" i="6"/>
  <c r="K211" i="6"/>
  <c r="E211" i="6"/>
  <c r="V210" i="6"/>
  <c r="R210" i="6"/>
  <c r="O210" i="6"/>
  <c r="M210" i="6"/>
  <c r="K210" i="6"/>
  <c r="E210" i="6"/>
  <c r="V209" i="6"/>
  <c r="R209" i="6"/>
  <c r="O209" i="6"/>
  <c r="M209" i="6"/>
  <c r="K209" i="6"/>
  <c r="E209" i="6"/>
  <c r="V208" i="6"/>
  <c r="R208" i="6"/>
  <c r="O208" i="6"/>
  <c r="M208" i="6"/>
  <c r="K208" i="6"/>
  <c r="E208" i="6"/>
  <c r="V207" i="6"/>
  <c r="R207" i="6"/>
  <c r="O207" i="6"/>
  <c r="M207" i="6"/>
  <c r="K207" i="6"/>
  <c r="E207" i="6"/>
  <c r="V206" i="6"/>
  <c r="R206" i="6"/>
  <c r="O206" i="6"/>
  <c r="M206" i="6"/>
  <c r="K206" i="6"/>
  <c r="E206" i="6"/>
  <c r="V205" i="6"/>
  <c r="R205" i="6"/>
  <c r="O205" i="6"/>
  <c r="M205" i="6"/>
  <c r="K205" i="6"/>
  <c r="E205" i="6"/>
  <c r="V204" i="6"/>
  <c r="R204" i="6"/>
  <c r="O204" i="6"/>
  <c r="M204" i="6"/>
  <c r="K204" i="6"/>
  <c r="E204" i="6"/>
  <c r="V203" i="6"/>
  <c r="R203" i="6"/>
  <c r="O203" i="6"/>
  <c r="M203" i="6"/>
  <c r="K203" i="6"/>
  <c r="E203" i="6"/>
  <c r="V202" i="6"/>
  <c r="R202" i="6"/>
  <c r="O202" i="6"/>
  <c r="M202" i="6"/>
  <c r="K202" i="6"/>
  <c r="E202" i="6"/>
  <c r="V201" i="6"/>
  <c r="R201" i="6"/>
  <c r="O201" i="6"/>
  <c r="M201" i="6"/>
  <c r="K201" i="6"/>
  <c r="E201" i="6"/>
  <c r="V200" i="6"/>
  <c r="R200" i="6"/>
  <c r="O200" i="6"/>
  <c r="M200" i="6"/>
  <c r="K200" i="6"/>
  <c r="E200" i="6"/>
  <c r="V199" i="6"/>
  <c r="R199" i="6"/>
  <c r="O199" i="6"/>
  <c r="M199" i="6"/>
  <c r="K199" i="6"/>
  <c r="E199" i="6"/>
  <c r="V198" i="6"/>
  <c r="R198" i="6"/>
  <c r="O198" i="6"/>
  <c r="M198" i="6"/>
  <c r="K198" i="6"/>
  <c r="E198" i="6"/>
  <c r="V197" i="6"/>
  <c r="R197" i="6"/>
  <c r="O197" i="6"/>
  <c r="M197" i="6"/>
  <c r="K197" i="6"/>
  <c r="E197" i="6"/>
  <c r="V196" i="6"/>
  <c r="R196" i="6"/>
  <c r="O196" i="6"/>
  <c r="M196" i="6"/>
  <c r="K196" i="6"/>
  <c r="E196" i="6"/>
  <c r="V195" i="6"/>
  <c r="R195" i="6"/>
  <c r="O195" i="6"/>
  <c r="M195" i="6"/>
  <c r="K195" i="6"/>
  <c r="E195" i="6"/>
  <c r="V194" i="6"/>
  <c r="R194" i="6"/>
  <c r="O194" i="6"/>
  <c r="M194" i="6"/>
  <c r="K194" i="6"/>
  <c r="E194" i="6"/>
  <c r="V193" i="6"/>
  <c r="R193" i="6"/>
  <c r="O193" i="6"/>
  <c r="M193" i="6"/>
  <c r="K193" i="6"/>
  <c r="E193" i="6"/>
  <c r="V192" i="6"/>
  <c r="R192" i="6"/>
  <c r="O192" i="6"/>
  <c r="M192" i="6"/>
  <c r="K192" i="6"/>
  <c r="E192" i="6"/>
  <c r="V191" i="6"/>
  <c r="R191" i="6"/>
  <c r="O191" i="6"/>
  <c r="M191" i="6"/>
  <c r="K191" i="6"/>
  <c r="E191" i="6"/>
  <c r="V190" i="6"/>
  <c r="R190" i="6"/>
  <c r="O190" i="6"/>
  <c r="M190" i="6"/>
  <c r="K190" i="6"/>
  <c r="E190" i="6"/>
  <c r="V189" i="6"/>
  <c r="R189" i="6"/>
  <c r="O189" i="6"/>
  <c r="M189" i="6"/>
  <c r="K189" i="6"/>
  <c r="E189" i="6"/>
  <c r="V188" i="6"/>
  <c r="R188" i="6"/>
  <c r="O188" i="6"/>
  <c r="M188" i="6"/>
  <c r="K188" i="6"/>
  <c r="E188" i="6"/>
  <c r="V187" i="6"/>
  <c r="R187" i="6"/>
  <c r="O187" i="6"/>
  <c r="M187" i="6"/>
  <c r="K187" i="6"/>
  <c r="E187" i="6"/>
  <c r="V186" i="6"/>
  <c r="R186" i="6"/>
  <c r="O186" i="6"/>
  <c r="M186" i="6"/>
  <c r="K186" i="6"/>
  <c r="E186" i="6"/>
  <c r="V185" i="6"/>
  <c r="R185" i="6"/>
  <c r="O185" i="6"/>
  <c r="M185" i="6"/>
  <c r="K185" i="6"/>
  <c r="E185" i="6"/>
  <c r="V184" i="6"/>
  <c r="R184" i="6"/>
  <c r="O184" i="6"/>
  <c r="M184" i="6"/>
  <c r="K184" i="6"/>
  <c r="E184" i="6"/>
  <c r="V183" i="6"/>
  <c r="R183" i="6"/>
  <c r="O183" i="6"/>
  <c r="M183" i="6"/>
  <c r="K183" i="6"/>
  <c r="E183" i="6"/>
  <c r="V182" i="6"/>
  <c r="R182" i="6"/>
  <c r="O182" i="6"/>
  <c r="M182" i="6"/>
  <c r="K182" i="6"/>
  <c r="E182" i="6"/>
  <c r="V181" i="6"/>
  <c r="R181" i="6"/>
  <c r="O181" i="6"/>
  <c r="M181" i="6"/>
  <c r="K181" i="6"/>
  <c r="E181" i="6"/>
  <c r="V180" i="6"/>
  <c r="R180" i="6"/>
  <c r="O180" i="6"/>
  <c r="M180" i="6"/>
  <c r="K180" i="6"/>
  <c r="E180" i="6"/>
  <c r="V179" i="6"/>
  <c r="R179" i="6"/>
  <c r="O179" i="6"/>
  <c r="M179" i="6"/>
  <c r="K179" i="6"/>
  <c r="E179" i="6"/>
  <c r="V178" i="6"/>
  <c r="R178" i="6"/>
  <c r="O178" i="6"/>
  <c r="M178" i="6"/>
  <c r="K178" i="6"/>
  <c r="E178" i="6"/>
  <c r="V177" i="6"/>
  <c r="R177" i="6"/>
  <c r="O177" i="6"/>
  <c r="M177" i="6"/>
  <c r="K177" i="6"/>
  <c r="E177" i="6"/>
  <c r="V176" i="6"/>
  <c r="R176" i="6"/>
  <c r="O176" i="6"/>
  <c r="M176" i="6"/>
  <c r="K176" i="6"/>
  <c r="E176" i="6"/>
  <c r="V175" i="6"/>
  <c r="R175" i="6"/>
  <c r="O175" i="6"/>
  <c r="M175" i="6"/>
  <c r="K175" i="6"/>
  <c r="E175" i="6"/>
  <c r="V174" i="6"/>
  <c r="R174" i="6"/>
  <c r="O174" i="6"/>
  <c r="M174" i="6"/>
  <c r="K174" i="6"/>
  <c r="E174" i="6"/>
  <c r="V173" i="6"/>
  <c r="R173" i="6"/>
  <c r="O173" i="6"/>
  <c r="M173" i="6"/>
  <c r="K173" i="6"/>
  <c r="E173" i="6"/>
  <c r="V172" i="6"/>
  <c r="R172" i="6"/>
  <c r="O172" i="6"/>
  <c r="M172" i="6"/>
  <c r="K172" i="6"/>
  <c r="E172" i="6"/>
  <c r="V171" i="6"/>
  <c r="R171" i="6"/>
  <c r="O171" i="6"/>
  <c r="M171" i="6"/>
  <c r="K171" i="6"/>
  <c r="E171" i="6"/>
  <c r="V170" i="6"/>
  <c r="R170" i="6"/>
  <c r="O170" i="6"/>
  <c r="M170" i="6"/>
  <c r="K170" i="6"/>
  <c r="E170" i="6"/>
  <c r="V169" i="6"/>
  <c r="R169" i="6"/>
  <c r="O169" i="6"/>
  <c r="M169" i="6"/>
  <c r="K169" i="6"/>
  <c r="E169" i="6"/>
  <c r="V168" i="6"/>
  <c r="R168" i="6"/>
  <c r="O168" i="6"/>
  <c r="M168" i="6"/>
  <c r="K168" i="6"/>
  <c r="E168" i="6"/>
  <c r="V167" i="6"/>
  <c r="R167" i="6"/>
  <c r="O167" i="6"/>
  <c r="M167" i="6"/>
  <c r="K167" i="6"/>
  <c r="E167" i="6"/>
  <c r="V166" i="6"/>
  <c r="R166" i="6"/>
  <c r="O166" i="6"/>
  <c r="M166" i="6"/>
  <c r="K166" i="6"/>
  <c r="E166" i="6"/>
  <c r="V165" i="6"/>
  <c r="R165" i="6"/>
  <c r="O165" i="6"/>
  <c r="M165" i="6"/>
  <c r="K165" i="6"/>
  <c r="E165" i="6"/>
  <c r="V164" i="6"/>
  <c r="R164" i="6"/>
  <c r="O164" i="6"/>
  <c r="M164" i="6"/>
  <c r="K164" i="6"/>
  <c r="E164" i="6"/>
  <c r="V163" i="6"/>
  <c r="R163" i="6"/>
  <c r="O163" i="6"/>
  <c r="M163" i="6"/>
  <c r="K163" i="6"/>
  <c r="E163" i="6"/>
  <c r="V162" i="6"/>
  <c r="R162" i="6"/>
  <c r="O162" i="6"/>
  <c r="M162" i="6"/>
  <c r="K162" i="6"/>
  <c r="E162" i="6"/>
  <c r="V161" i="6"/>
  <c r="R161" i="6"/>
  <c r="O161" i="6"/>
  <c r="M161" i="6"/>
  <c r="K161" i="6"/>
  <c r="E161" i="6"/>
  <c r="V160" i="6"/>
  <c r="R160" i="6"/>
  <c r="O160" i="6"/>
  <c r="M160" i="6"/>
  <c r="K160" i="6"/>
  <c r="E160" i="6"/>
  <c r="V159" i="6"/>
  <c r="R159" i="6"/>
  <c r="O159" i="6"/>
  <c r="M159" i="6"/>
  <c r="K159" i="6"/>
  <c r="E159" i="6"/>
  <c r="V158" i="6"/>
  <c r="R158" i="6"/>
  <c r="O158" i="6"/>
  <c r="M158" i="6"/>
  <c r="K158" i="6"/>
  <c r="E158" i="6"/>
  <c r="V157" i="6"/>
  <c r="R157" i="6"/>
  <c r="O157" i="6"/>
  <c r="M157" i="6"/>
  <c r="K157" i="6"/>
  <c r="E157" i="6"/>
  <c r="V156" i="6"/>
  <c r="R156" i="6"/>
  <c r="O156" i="6"/>
  <c r="M156" i="6"/>
  <c r="K156" i="6"/>
  <c r="E156" i="6"/>
  <c r="V155" i="6"/>
  <c r="R155" i="6"/>
  <c r="O155" i="6"/>
  <c r="M155" i="6"/>
  <c r="K155" i="6"/>
  <c r="E155" i="6"/>
  <c r="V154" i="6"/>
  <c r="R154" i="6"/>
  <c r="O154" i="6"/>
  <c r="M154" i="6"/>
  <c r="K154" i="6"/>
  <c r="E154" i="6"/>
  <c r="V153" i="6"/>
  <c r="R153" i="6"/>
  <c r="O153" i="6"/>
  <c r="M153" i="6"/>
  <c r="K153" i="6"/>
  <c r="E153" i="6"/>
  <c r="V152" i="6"/>
  <c r="R152" i="6"/>
  <c r="O152" i="6"/>
  <c r="M152" i="6"/>
  <c r="K152" i="6"/>
  <c r="E152" i="6"/>
  <c r="V151" i="6"/>
  <c r="R151" i="6"/>
  <c r="O151" i="6"/>
  <c r="M151" i="6"/>
  <c r="K151" i="6"/>
  <c r="E151" i="6"/>
  <c r="V150" i="6"/>
  <c r="R150" i="6"/>
  <c r="O150" i="6"/>
  <c r="M150" i="6"/>
  <c r="K150" i="6"/>
  <c r="E150" i="6"/>
  <c r="V149" i="6"/>
  <c r="R149" i="6"/>
  <c r="O149" i="6"/>
  <c r="M149" i="6"/>
  <c r="K149" i="6"/>
  <c r="E149" i="6"/>
  <c r="V148" i="6"/>
  <c r="R148" i="6"/>
  <c r="O148" i="6"/>
  <c r="M148" i="6"/>
  <c r="K148" i="6"/>
  <c r="E148" i="6"/>
  <c r="V147" i="6"/>
  <c r="R147" i="6"/>
  <c r="O147" i="6"/>
  <c r="M147" i="6"/>
  <c r="K147" i="6"/>
  <c r="E147" i="6"/>
  <c r="V146" i="6"/>
  <c r="R146" i="6"/>
  <c r="O146" i="6"/>
  <c r="M146" i="6"/>
  <c r="K146" i="6"/>
  <c r="E146" i="6"/>
  <c r="V145" i="6"/>
  <c r="R145" i="6"/>
  <c r="O145" i="6"/>
  <c r="M145" i="6"/>
  <c r="K145" i="6"/>
  <c r="E145" i="6"/>
  <c r="V144" i="6"/>
  <c r="R144" i="6"/>
  <c r="O144" i="6"/>
  <c r="M144" i="6"/>
  <c r="K144" i="6"/>
  <c r="E144" i="6"/>
  <c r="V143" i="6"/>
  <c r="R143" i="6"/>
  <c r="O143" i="6"/>
  <c r="M143" i="6"/>
  <c r="K143" i="6"/>
  <c r="E143" i="6"/>
  <c r="V142" i="6"/>
  <c r="R142" i="6"/>
  <c r="O142" i="6"/>
  <c r="M142" i="6"/>
  <c r="K142" i="6"/>
  <c r="E142" i="6"/>
  <c r="V141" i="6"/>
  <c r="R141" i="6"/>
  <c r="O141" i="6"/>
  <c r="M141" i="6"/>
  <c r="K141" i="6"/>
  <c r="E141" i="6"/>
  <c r="V140" i="6"/>
  <c r="R140" i="6"/>
  <c r="O140" i="6"/>
  <c r="M140" i="6"/>
  <c r="K140" i="6"/>
  <c r="E140" i="6"/>
  <c r="V139" i="6"/>
  <c r="R139" i="6"/>
  <c r="O139" i="6"/>
  <c r="M139" i="6"/>
  <c r="K139" i="6"/>
  <c r="E139" i="6"/>
  <c r="V138" i="6"/>
  <c r="R138" i="6"/>
  <c r="O138" i="6"/>
  <c r="M138" i="6"/>
  <c r="K138" i="6"/>
  <c r="E138" i="6"/>
  <c r="V137" i="6"/>
  <c r="R137" i="6"/>
  <c r="O137" i="6"/>
  <c r="M137" i="6"/>
  <c r="K137" i="6"/>
  <c r="E137" i="6"/>
  <c r="V136" i="6"/>
  <c r="R136" i="6"/>
  <c r="O136" i="6"/>
  <c r="M136" i="6"/>
  <c r="K136" i="6"/>
  <c r="E136" i="6"/>
  <c r="V135" i="6"/>
  <c r="R135" i="6"/>
  <c r="O135" i="6"/>
  <c r="M135" i="6"/>
  <c r="K135" i="6"/>
  <c r="E135" i="6"/>
  <c r="V134" i="6"/>
  <c r="R134" i="6"/>
  <c r="O134" i="6"/>
  <c r="M134" i="6"/>
  <c r="K134" i="6"/>
  <c r="E134" i="6"/>
  <c r="V133" i="6"/>
  <c r="R133" i="6"/>
  <c r="O133" i="6"/>
  <c r="M133" i="6"/>
  <c r="K133" i="6"/>
  <c r="E133" i="6"/>
  <c r="V132" i="6"/>
  <c r="R132" i="6"/>
  <c r="O132" i="6"/>
  <c r="M132" i="6"/>
  <c r="K132" i="6"/>
  <c r="E132" i="6"/>
  <c r="V131" i="6"/>
  <c r="R131" i="6"/>
  <c r="O131" i="6"/>
  <c r="M131" i="6"/>
  <c r="K131" i="6"/>
  <c r="E131" i="6"/>
  <c r="V130" i="6"/>
  <c r="R130" i="6"/>
  <c r="O130" i="6"/>
  <c r="M130" i="6"/>
  <c r="K130" i="6"/>
  <c r="E130" i="6"/>
  <c r="V129" i="6"/>
  <c r="R129" i="6"/>
  <c r="O129" i="6"/>
  <c r="M129" i="6"/>
  <c r="K129" i="6"/>
  <c r="E129" i="6"/>
  <c r="V128" i="6"/>
  <c r="R128" i="6"/>
  <c r="O128" i="6"/>
  <c r="M128" i="6"/>
  <c r="K128" i="6"/>
  <c r="E128" i="6"/>
  <c r="V127" i="6"/>
  <c r="R127" i="6"/>
  <c r="O127" i="6"/>
  <c r="M127" i="6"/>
  <c r="K127" i="6"/>
  <c r="E127" i="6"/>
  <c r="V126" i="6"/>
  <c r="R126" i="6"/>
  <c r="O126" i="6"/>
  <c r="M126" i="6"/>
  <c r="K126" i="6"/>
  <c r="E126" i="6"/>
  <c r="V125" i="6"/>
  <c r="R125" i="6"/>
  <c r="O125" i="6"/>
  <c r="M125" i="6"/>
  <c r="K125" i="6"/>
  <c r="E125" i="6"/>
  <c r="V124" i="6"/>
  <c r="R124" i="6"/>
  <c r="O124" i="6"/>
  <c r="M124" i="6"/>
  <c r="K124" i="6"/>
  <c r="E124" i="6"/>
  <c r="V123" i="6"/>
  <c r="R123" i="6"/>
  <c r="O123" i="6"/>
  <c r="M123" i="6"/>
  <c r="K123" i="6"/>
  <c r="E123" i="6"/>
  <c r="V122" i="6"/>
  <c r="R122" i="6"/>
  <c r="O122" i="6"/>
  <c r="M122" i="6"/>
  <c r="K122" i="6"/>
  <c r="E122" i="6"/>
  <c r="V121" i="6"/>
  <c r="R121" i="6"/>
  <c r="O121" i="6"/>
  <c r="M121" i="6"/>
  <c r="K121" i="6"/>
  <c r="E121" i="6"/>
  <c r="V120" i="6"/>
  <c r="R120" i="6"/>
  <c r="O120" i="6"/>
  <c r="M120" i="6"/>
  <c r="K120" i="6"/>
  <c r="E120" i="6"/>
  <c r="V119" i="6"/>
  <c r="R119" i="6"/>
  <c r="O119" i="6"/>
  <c r="M119" i="6"/>
  <c r="K119" i="6"/>
  <c r="E119" i="6"/>
  <c r="V118" i="6"/>
  <c r="R118" i="6"/>
  <c r="O118" i="6"/>
  <c r="M118" i="6"/>
  <c r="K118" i="6"/>
  <c r="E118" i="6"/>
  <c r="V117" i="6"/>
  <c r="R117" i="6"/>
  <c r="O117" i="6"/>
  <c r="M117" i="6"/>
  <c r="K117" i="6"/>
  <c r="E117" i="6"/>
  <c r="V116" i="6"/>
  <c r="R116" i="6"/>
  <c r="O116" i="6"/>
  <c r="M116" i="6"/>
  <c r="K116" i="6"/>
  <c r="E116" i="6"/>
  <c r="V115" i="6"/>
  <c r="R115" i="6"/>
  <c r="O115" i="6"/>
  <c r="M115" i="6"/>
  <c r="K115" i="6"/>
  <c r="E115" i="6"/>
  <c r="V114" i="6"/>
  <c r="R114" i="6"/>
  <c r="O114" i="6"/>
  <c r="M114" i="6"/>
  <c r="K114" i="6"/>
  <c r="E114" i="6"/>
  <c r="V113" i="6"/>
  <c r="R113" i="6"/>
  <c r="O113" i="6"/>
  <c r="M113" i="6"/>
  <c r="K113" i="6"/>
  <c r="E113" i="6"/>
  <c r="V112" i="6"/>
  <c r="R112" i="6"/>
  <c r="O112" i="6"/>
  <c r="M112" i="6"/>
  <c r="K112" i="6"/>
  <c r="E112" i="6"/>
  <c r="V111" i="6"/>
  <c r="R111" i="6"/>
  <c r="O111" i="6"/>
  <c r="M111" i="6"/>
  <c r="K111" i="6"/>
  <c r="E111" i="6"/>
  <c r="V110" i="6"/>
  <c r="R110" i="6"/>
  <c r="O110" i="6"/>
  <c r="M110" i="6"/>
  <c r="K110" i="6"/>
  <c r="E110" i="6"/>
  <c r="V109" i="6"/>
  <c r="R109" i="6"/>
  <c r="O109" i="6"/>
  <c r="M109" i="6"/>
  <c r="K109" i="6"/>
  <c r="E109" i="6"/>
  <c r="V108" i="6"/>
  <c r="R108" i="6"/>
  <c r="O108" i="6"/>
  <c r="M108" i="6"/>
  <c r="K108" i="6"/>
  <c r="E108" i="6"/>
  <c r="V107" i="6"/>
  <c r="R107" i="6"/>
  <c r="O107" i="6"/>
  <c r="M107" i="6"/>
  <c r="K107" i="6"/>
  <c r="E107" i="6"/>
  <c r="V106" i="6"/>
  <c r="R106" i="6"/>
  <c r="O106" i="6"/>
  <c r="M106" i="6"/>
  <c r="K106" i="6"/>
  <c r="E106" i="6"/>
  <c r="V105" i="6"/>
  <c r="R105" i="6"/>
  <c r="O105" i="6"/>
  <c r="M105" i="6"/>
  <c r="K105" i="6"/>
  <c r="E105" i="6"/>
  <c r="V104" i="6"/>
  <c r="R104" i="6"/>
  <c r="O104" i="6"/>
  <c r="M104" i="6"/>
  <c r="K104" i="6"/>
  <c r="E104" i="6"/>
  <c r="V103" i="6"/>
  <c r="R103" i="6"/>
  <c r="O103" i="6"/>
  <c r="M103" i="6"/>
  <c r="K103" i="6"/>
  <c r="E103" i="6"/>
  <c r="V102" i="6"/>
  <c r="R102" i="6"/>
  <c r="O102" i="6"/>
  <c r="M102" i="6"/>
  <c r="K102" i="6"/>
  <c r="E102" i="6"/>
  <c r="V101" i="6"/>
  <c r="R101" i="6"/>
  <c r="O101" i="6"/>
  <c r="M101" i="6"/>
  <c r="K101" i="6"/>
  <c r="E101" i="6"/>
  <c r="V100" i="6"/>
  <c r="R100" i="6"/>
  <c r="O100" i="6"/>
  <c r="M100" i="6"/>
  <c r="K100" i="6"/>
  <c r="E100" i="6"/>
  <c r="V99" i="6"/>
  <c r="R99" i="6"/>
  <c r="O99" i="6"/>
  <c r="M99" i="6"/>
  <c r="K99" i="6"/>
  <c r="E99" i="6"/>
  <c r="V98" i="6"/>
  <c r="R98" i="6"/>
  <c r="O98" i="6"/>
  <c r="M98" i="6"/>
  <c r="K98" i="6"/>
  <c r="E98" i="6"/>
  <c r="V97" i="6"/>
  <c r="R97" i="6"/>
  <c r="O97" i="6"/>
  <c r="M97" i="6"/>
  <c r="K97" i="6"/>
  <c r="E97" i="6"/>
  <c r="V96" i="6"/>
  <c r="R96" i="6"/>
  <c r="O96" i="6"/>
  <c r="M96" i="6"/>
  <c r="K96" i="6"/>
  <c r="E96" i="6"/>
  <c r="V95" i="6"/>
  <c r="R95" i="6"/>
  <c r="O95" i="6"/>
  <c r="M95" i="6"/>
  <c r="K95" i="6"/>
  <c r="E95" i="6"/>
  <c r="V94" i="6"/>
  <c r="R94" i="6"/>
  <c r="O94" i="6"/>
  <c r="M94" i="6"/>
  <c r="K94" i="6"/>
  <c r="E94" i="6"/>
  <c r="V93" i="6"/>
  <c r="R93" i="6"/>
  <c r="O93" i="6"/>
  <c r="M93" i="6"/>
  <c r="K93" i="6"/>
  <c r="E93" i="6"/>
  <c r="V92" i="6"/>
  <c r="R92" i="6"/>
  <c r="O92" i="6"/>
  <c r="M92" i="6"/>
  <c r="K92" i="6"/>
  <c r="E92" i="6"/>
  <c r="V91" i="6"/>
  <c r="R91" i="6"/>
  <c r="O91" i="6"/>
  <c r="M91" i="6"/>
  <c r="K91" i="6"/>
  <c r="E91" i="6"/>
  <c r="V90" i="6"/>
  <c r="R90" i="6"/>
  <c r="O90" i="6"/>
  <c r="M90" i="6"/>
  <c r="K90" i="6"/>
  <c r="E90" i="6"/>
  <c r="V89" i="6"/>
  <c r="R89" i="6"/>
  <c r="O89" i="6"/>
  <c r="M89" i="6"/>
  <c r="K89" i="6"/>
  <c r="E89" i="6"/>
  <c r="V88" i="6"/>
  <c r="R88" i="6"/>
  <c r="O88" i="6"/>
  <c r="M88" i="6"/>
  <c r="K88" i="6"/>
  <c r="E88" i="6"/>
  <c r="V87" i="6"/>
  <c r="R87" i="6"/>
  <c r="O87" i="6"/>
  <c r="M87" i="6"/>
  <c r="K87" i="6"/>
  <c r="E87" i="6"/>
  <c r="V86" i="6"/>
  <c r="R86" i="6"/>
  <c r="O86" i="6"/>
  <c r="M86" i="6"/>
  <c r="K86" i="6"/>
  <c r="E86" i="6"/>
  <c r="V85" i="6"/>
  <c r="R85" i="6"/>
  <c r="O85" i="6"/>
  <c r="M85" i="6"/>
  <c r="K85" i="6"/>
  <c r="E85" i="6"/>
  <c r="V84" i="6"/>
  <c r="R84" i="6"/>
  <c r="O84" i="6"/>
  <c r="M84" i="6"/>
  <c r="K84" i="6"/>
  <c r="E84" i="6"/>
  <c r="V83" i="6"/>
  <c r="R83" i="6"/>
  <c r="O83" i="6"/>
  <c r="M83" i="6"/>
  <c r="K83" i="6"/>
  <c r="E83" i="6"/>
  <c r="V82" i="6"/>
  <c r="R82" i="6"/>
  <c r="O82" i="6"/>
  <c r="M82" i="6"/>
  <c r="K82" i="6"/>
  <c r="E82" i="6"/>
  <c r="V81" i="6"/>
  <c r="R81" i="6"/>
  <c r="O81" i="6"/>
  <c r="M81" i="6"/>
  <c r="K81" i="6"/>
  <c r="E81" i="6"/>
  <c r="V80" i="6"/>
  <c r="R80" i="6"/>
  <c r="O80" i="6"/>
  <c r="M80" i="6"/>
  <c r="K80" i="6"/>
  <c r="E80" i="6"/>
  <c r="V79" i="6"/>
  <c r="R79" i="6"/>
  <c r="O79" i="6"/>
  <c r="M79" i="6"/>
  <c r="K79" i="6"/>
  <c r="E79" i="6"/>
  <c r="V78" i="6"/>
  <c r="R78" i="6"/>
  <c r="O78" i="6"/>
  <c r="M78" i="6"/>
  <c r="K78" i="6"/>
  <c r="E78" i="6"/>
  <c r="V77" i="6"/>
  <c r="R77" i="6"/>
  <c r="O77" i="6"/>
  <c r="M77" i="6"/>
  <c r="K77" i="6"/>
  <c r="E77" i="6"/>
  <c r="V76" i="6"/>
  <c r="R76" i="6"/>
  <c r="O76" i="6"/>
  <c r="M76" i="6"/>
  <c r="K76" i="6"/>
  <c r="E76" i="6"/>
  <c r="V75" i="6"/>
  <c r="R75" i="6"/>
  <c r="O75" i="6"/>
  <c r="M75" i="6"/>
  <c r="K75" i="6"/>
  <c r="E75" i="6"/>
  <c r="V74" i="6"/>
  <c r="R74" i="6"/>
  <c r="O74" i="6"/>
  <c r="M74" i="6"/>
  <c r="K74" i="6"/>
  <c r="E74" i="6"/>
  <c r="V73" i="6"/>
  <c r="R73" i="6"/>
  <c r="O73" i="6"/>
  <c r="M73" i="6"/>
  <c r="K73" i="6"/>
  <c r="E73" i="6"/>
  <c r="V72" i="6"/>
  <c r="R72" i="6"/>
  <c r="O72" i="6"/>
  <c r="M72" i="6"/>
  <c r="K72" i="6"/>
  <c r="E72" i="6"/>
  <c r="V71" i="6"/>
  <c r="R71" i="6"/>
  <c r="O71" i="6"/>
  <c r="M71" i="6"/>
  <c r="K71" i="6"/>
  <c r="E71" i="6"/>
  <c r="V70" i="6"/>
  <c r="R70" i="6"/>
  <c r="O70" i="6"/>
  <c r="M70" i="6"/>
  <c r="K70" i="6"/>
  <c r="E70" i="6"/>
  <c r="V69" i="6"/>
  <c r="R69" i="6"/>
  <c r="O69" i="6"/>
  <c r="M69" i="6"/>
  <c r="K69" i="6"/>
  <c r="E69" i="6"/>
  <c r="V68" i="6"/>
  <c r="R68" i="6"/>
  <c r="O68" i="6"/>
  <c r="M68" i="6"/>
  <c r="K68" i="6"/>
  <c r="E68" i="6"/>
  <c r="V67" i="6"/>
  <c r="R67" i="6"/>
  <c r="O67" i="6"/>
  <c r="M67" i="6"/>
  <c r="K67" i="6"/>
  <c r="E67" i="6"/>
  <c r="V66" i="6"/>
  <c r="R66" i="6"/>
  <c r="O66" i="6"/>
  <c r="M66" i="6"/>
  <c r="K66" i="6"/>
  <c r="E66" i="6"/>
  <c r="K65" i="6"/>
  <c r="E65" i="6"/>
  <c r="V64" i="6"/>
  <c r="R64" i="6"/>
  <c r="O64" i="6"/>
  <c r="M64" i="6"/>
  <c r="K64" i="6"/>
  <c r="E64" i="6"/>
  <c r="V63" i="6"/>
  <c r="R63" i="6"/>
  <c r="O63" i="6"/>
  <c r="M63" i="6"/>
  <c r="K63" i="6"/>
  <c r="E63" i="6"/>
  <c r="V62" i="6"/>
  <c r="R62" i="6"/>
  <c r="O62" i="6"/>
  <c r="M62" i="6"/>
  <c r="K62" i="6"/>
  <c r="E62" i="6"/>
  <c r="V61" i="6"/>
  <c r="R61" i="6"/>
  <c r="O61" i="6"/>
  <c r="M61" i="6"/>
  <c r="K61" i="6"/>
  <c r="E61" i="6"/>
  <c r="V60" i="6"/>
  <c r="R60" i="6"/>
  <c r="O60" i="6"/>
  <c r="M60" i="6"/>
  <c r="K60" i="6"/>
  <c r="E60" i="6"/>
  <c r="V59" i="6"/>
  <c r="R59" i="6"/>
  <c r="O59" i="6"/>
  <c r="M59" i="6"/>
  <c r="K59" i="6"/>
  <c r="E59" i="6"/>
  <c r="V58" i="6"/>
  <c r="R58" i="6"/>
  <c r="O58" i="6"/>
  <c r="M58" i="6"/>
  <c r="K58" i="6"/>
  <c r="E58" i="6"/>
  <c r="V57" i="6"/>
  <c r="R57" i="6"/>
  <c r="O57" i="6"/>
  <c r="M57" i="6"/>
  <c r="K57" i="6"/>
  <c r="E57" i="6"/>
  <c r="V56" i="6"/>
  <c r="R56" i="6"/>
  <c r="O56" i="6"/>
  <c r="M56" i="6"/>
  <c r="K56" i="6"/>
  <c r="E56" i="6"/>
  <c r="V55" i="6"/>
  <c r="R55" i="6"/>
  <c r="O55" i="6"/>
  <c r="M55" i="6"/>
  <c r="K55" i="6"/>
  <c r="E55" i="6"/>
  <c r="V54" i="6"/>
  <c r="R54" i="6"/>
  <c r="O54" i="6"/>
  <c r="M54" i="6"/>
  <c r="K54" i="6"/>
  <c r="E54" i="6"/>
  <c r="V53" i="6"/>
  <c r="R53" i="6"/>
  <c r="O53" i="6"/>
  <c r="M53" i="6"/>
  <c r="K53" i="6"/>
  <c r="E53" i="6"/>
  <c r="V52" i="6"/>
  <c r="R52" i="6"/>
  <c r="O52" i="6"/>
  <c r="M52" i="6"/>
  <c r="K52" i="6"/>
  <c r="E52" i="6"/>
  <c r="V51" i="6"/>
  <c r="R51" i="6"/>
  <c r="O51" i="6"/>
  <c r="M51" i="6"/>
  <c r="K51" i="6"/>
  <c r="E51" i="6"/>
  <c r="V50" i="6"/>
  <c r="R50" i="6"/>
  <c r="O50" i="6"/>
  <c r="M50" i="6"/>
  <c r="K50" i="6"/>
  <c r="E50" i="6"/>
  <c r="V49" i="6"/>
  <c r="R49" i="6"/>
  <c r="O49" i="6"/>
  <c r="M49" i="6"/>
  <c r="K49" i="6"/>
  <c r="E49" i="6"/>
  <c r="V48" i="6"/>
  <c r="R48" i="6"/>
  <c r="O48" i="6"/>
  <c r="M48" i="6"/>
  <c r="K48" i="6"/>
  <c r="E48" i="6"/>
  <c r="V47" i="6"/>
  <c r="R47" i="6"/>
  <c r="O47" i="6"/>
  <c r="M47" i="6"/>
  <c r="K47" i="6"/>
  <c r="E47" i="6"/>
  <c r="V46" i="6"/>
  <c r="R46" i="6"/>
  <c r="O46" i="6"/>
  <c r="M46" i="6"/>
  <c r="K46" i="6"/>
  <c r="E46" i="6"/>
  <c r="V45" i="6"/>
  <c r="R45" i="6"/>
  <c r="O45" i="6"/>
  <c r="M45" i="6"/>
  <c r="K45" i="6"/>
  <c r="E45" i="6"/>
  <c r="V44" i="6"/>
  <c r="R44" i="6"/>
  <c r="O44" i="6"/>
  <c r="M44" i="6"/>
  <c r="K44" i="6"/>
  <c r="E44" i="6"/>
  <c r="V43" i="6"/>
  <c r="R43" i="6"/>
  <c r="O43" i="6"/>
  <c r="M43" i="6"/>
  <c r="K43" i="6"/>
  <c r="E43" i="6"/>
  <c r="V42" i="6"/>
  <c r="K42" i="6"/>
  <c r="E42" i="6"/>
  <c r="V41" i="6"/>
  <c r="K41" i="6"/>
  <c r="E41" i="6"/>
  <c r="V40" i="6"/>
  <c r="R40" i="6"/>
  <c r="O40" i="6"/>
  <c r="M40" i="6"/>
  <c r="K40" i="6"/>
  <c r="E40" i="6"/>
  <c r="V39" i="6"/>
  <c r="R39" i="6"/>
  <c r="O39" i="6"/>
  <c r="M39" i="6"/>
  <c r="K39" i="6"/>
  <c r="E39" i="6"/>
  <c r="V38" i="6"/>
  <c r="R38" i="6"/>
  <c r="O38" i="6"/>
  <c r="M38" i="6"/>
  <c r="K38" i="6"/>
  <c r="E38" i="6"/>
  <c r="V37" i="6"/>
  <c r="R37" i="6"/>
  <c r="O37" i="6"/>
  <c r="M37" i="6"/>
  <c r="K37" i="6"/>
  <c r="E37" i="6"/>
  <c r="V36" i="6"/>
  <c r="R36" i="6"/>
  <c r="O36" i="6"/>
  <c r="M36" i="6"/>
  <c r="K36" i="6"/>
  <c r="E36" i="6"/>
  <c r="V35" i="6"/>
  <c r="R35" i="6"/>
  <c r="O35" i="6"/>
  <c r="M35" i="6"/>
  <c r="K35" i="6"/>
  <c r="E35" i="6"/>
  <c r="V34" i="6"/>
  <c r="R34" i="6"/>
  <c r="O34" i="6"/>
  <c r="M34" i="6"/>
  <c r="K34" i="6"/>
  <c r="E34" i="6"/>
  <c r="V33" i="6"/>
  <c r="R33" i="6"/>
  <c r="O33" i="6"/>
  <c r="M33" i="6"/>
  <c r="K33" i="6"/>
  <c r="E33" i="6"/>
  <c r="V32" i="6"/>
  <c r="R32" i="6"/>
  <c r="O32" i="6"/>
  <c r="M32" i="6"/>
  <c r="K32" i="6"/>
  <c r="E32" i="6"/>
  <c r="V31" i="6"/>
  <c r="R31" i="6"/>
  <c r="O31" i="6"/>
  <c r="M31" i="6"/>
  <c r="K31" i="6"/>
  <c r="E31" i="6"/>
  <c r="V30" i="6"/>
  <c r="R30" i="6"/>
  <c r="O30" i="6"/>
  <c r="M30" i="6"/>
  <c r="K30" i="6"/>
  <c r="E30" i="6"/>
  <c r="V29" i="6"/>
  <c r="R29" i="6"/>
  <c r="O29" i="6"/>
  <c r="M29" i="6"/>
  <c r="K29" i="6"/>
  <c r="E29" i="6"/>
  <c r="V28" i="6"/>
  <c r="R28" i="6"/>
  <c r="O28" i="6"/>
  <c r="M28" i="6"/>
  <c r="K28" i="6"/>
  <c r="E28" i="6"/>
  <c r="V27" i="6"/>
  <c r="R27" i="6"/>
  <c r="O27" i="6"/>
  <c r="M27" i="6"/>
  <c r="K27" i="6"/>
  <c r="E27" i="6"/>
  <c r="V26" i="6"/>
  <c r="R26" i="6"/>
  <c r="O26" i="6"/>
  <c r="M26" i="6"/>
  <c r="K26" i="6"/>
  <c r="E26" i="6"/>
  <c r="V25" i="6"/>
  <c r="R25" i="6"/>
  <c r="O25" i="6"/>
  <c r="M25" i="6"/>
  <c r="K25" i="6"/>
  <c r="E25" i="6"/>
  <c r="V24" i="6"/>
  <c r="R24" i="6"/>
  <c r="O24" i="6"/>
  <c r="M24" i="6"/>
  <c r="K24" i="6"/>
  <c r="E24" i="6"/>
  <c r="V23" i="6"/>
  <c r="R23" i="6"/>
  <c r="O23" i="6"/>
  <c r="M23" i="6"/>
  <c r="K23" i="6"/>
  <c r="E23" i="6"/>
  <c r="V22" i="6"/>
  <c r="R22" i="6"/>
  <c r="O22" i="6"/>
  <c r="M22" i="6"/>
  <c r="K22" i="6"/>
  <c r="E22" i="6"/>
  <c r="V21" i="6"/>
  <c r="R21" i="6"/>
  <c r="O21" i="6"/>
  <c r="M21" i="6"/>
  <c r="K21" i="6"/>
  <c r="E21" i="6"/>
  <c r="V20" i="6"/>
  <c r="R20" i="6"/>
  <c r="O20" i="6"/>
  <c r="M20" i="6"/>
  <c r="K20" i="6"/>
  <c r="E20" i="6"/>
  <c r="V19" i="6"/>
  <c r="R19" i="6"/>
  <c r="O19" i="6"/>
  <c r="M19" i="6"/>
  <c r="K19" i="6"/>
  <c r="E19" i="6"/>
  <c r="V18" i="6"/>
  <c r="R18" i="6"/>
  <c r="O18" i="6"/>
  <c r="M18" i="6"/>
  <c r="K18" i="6"/>
  <c r="E18" i="6"/>
  <c r="V17" i="6"/>
  <c r="R17" i="6"/>
  <c r="O17" i="6"/>
  <c r="M17" i="6"/>
  <c r="K17" i="6"/>
  <c r="E17" i="6"/>
  <c r="V16" i="6"/>
  <c r="R16" i="6"/>
  <c r="O16" i="6"/>
  <c r="M16" i="6"/>
  <c r="K16" i="6"/>
  <c r="E16" i="6"/>
  <c r="V15" i="6"/>
  <c r="R15" i="6"/>
  <c r="O15" i="6"/>
  <c r="M15" i="6"/>
  <c r="K15" i="6"/>
  <c r="E15" i="6"/>
  <c r="V14" i="6"/>
  <c r="R14" i="6"/>
  <c r="O14" i="6"/>
  <c r="M14" i="6"/>
  <c r="K14" i="6"/>
  <c r="E14" i="6"/>
  <c r="V13" i="6"/>
  <c r="R13" i="6"/>
  <c r="O13" i="6"/>
  <c r="M13" i="6"/>
  <c r="K13" i="6"/>
  <c r="E13" i="6"/>
  <c r="V12" i="6"/>
  <c r="R12" i="6"/>
  <c r="O12" i="6"/>
  <c r="M12" i="6"/>
  <c r="K12" i="6"/>
  <c r="E12" i="6"/>
  <c r="V11" i="6"/>
  <c r="R11" i="6"/>
  <c r="O11" i="6"/>
  <c r="M11" i="6"/>
  <c r="K11" i="6"/>
  <c r="E11" i="6"/>
  <c r="V10" i="6"/>
  <c r="R10" i="6"/>
  <c r="O10" i="6"/>
  <c r="M10" i="6"/>
  <c r="K10" i="6"/>
  <c r="E10" i="6"/>
  <c r="A10" i="6"/>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336" i="6" s="1"/>
  <c r="A337" i="6" s="1"/>
  <c r="A338" i="6" s="1"/>
  <c r="A339" i="6" s="1"/>
  <c r="A340" i="6" s="1"/>
  <c r="A341" i="6" s="1"/>
  <c r="A342" i="6" s="1"/>
  <c r="A343" i="6" s="1"/>
  <c r="A344" i="6" s="1"/>
  <c r="A345" i="6" s="1"/>
  <c r="A346" i="6" s="1"/>
  <c r="A347" i="6" s="1"/>
  <c r="A348" i="6" s="1"/>
  <c r="A349" i="6" s="1"/>
  <c r="A350" i="6" s="1"/>
  <c r="A351" i="6" s="1"/>
  <c r="A352" i="6" s="1"/>
  <c r="A353" i="6" s="1"/>
  <c r="A354" i="6" s="1"/>
  <c r="A355" i="6" s="1"/>
  <c r="V9" i="6"/>
  <c r="U361" i="6" s="1"/>
  <c r="U360" i="6" s="1"/>
  <c r="U6" i="6" s="1"/>
  <c r="G3" i="6" s="1"/>
  <c r="R9" i="6"/>
  <c r="Q361" i="6" s="1"/>
  <c r="Q360" i="6" s="1"/>
  <c r="Q6" i="6" s="1"/>
  <c r="O9" i="6"/>
  <c r="N361" i="6" s="1"/>
  <c r="N360" i="6" s="1"/>
  <c r="N6" i="6" s="1"/>
  <c r="M9" i="6"/>
  <c r="L361" i="6" s="1"/>
  <c r="L360" i="6" s="1"/>
  <c r="L6" i="6" s="1"/>
  <c r="K9" i="6"/>
  <c r="J361" i="6" s="1"/>
  <c r="J360" i="6" s="1"/>
  <c r="J6" i="6" s="1"/>
  <c r="E9" i="6"/>
  <c r="E360" i="6" s="1"/>
  <c r="E6" i="6" s="1"/>
  <c r="I3" i="6" l="1"/>
  <c r="H3" i="6"/>
</calcChain>
</file>

<file path=xl/sharedStrings.xml><?xml version="1.0" encoding="utf-8"?>
<sst xmlns="http://schemas.openxmlformats.org/spreadsheetml/2006/main" count="4459" uniqueCount="513">
  <si>
    <t>District</t>
  </si>
  <si>
    <t>Population
Size</t>
  </si>
  <si>
    <t>Sample
Size</t>
  </si>
  <si>
    <t>Confidence
Level</t>
  </si>
  <si>
    <t>Margin of Error</t>
  </si>
  <si>
    <t>Percent
Correct</t>
  </si>
  <si>
    <t>-Mrgn
of Error</t>
  </si>
  <si>
    <t>+Mrgn
of Error</t>
  </si>
  <si>
    <t>Percent Compliant</t>
  </si>
  <si>
    <t>#</t>
  </si>
  <si>
    <t>RDWYID</t>
  </si>
  <si>
    <t>BMP</t>
  </si>
  <si>
    <t>EMP</t>
  </si>
  <si>
    <t>NET</t>
  </si>
  <si>
    <t>SIDE</t>
  </si>
  <si>
    <t>SDWLKL</t>
  </si>
  <si>
    <t>SDWLKR</t>
  </si>
  <si>
    <t>Curb
Ramp</t>
  </si>
  <si>
    <t>DWS</t>
  </si>
  <si>
    <t>Traffic
Signal</t>
  </si>
  <si>
    <t>Ped
Signal</t>
  </si>
  <si>
    <t>APS</t>
  </si>
  <si>
    <t>Review Date</t>
  </si>
  <si>
    <t>Comments/Notes</t>
  </si>
  <si>
    <t>Width</t>
  </si>
  <si>
    <t>Shldtype</t>
  </si>
  <si>
    <t>R</t>
  </si>
  <si>
    <t/>
  </si>
  <si>
    <t>Flush</t>
  </si>
  <si>
    <t>Y</t>
  </si>
  <si>
    <t>N</t>
  </si>
  <si>
    <t>n/a</t>
  </si>
  <si>
    <t>L</t>
  </si>
  <si>
    <t>Raised</t>
  </si>
  <si>
    <t>Both</t>
  </si>
  <si>
    <t>S/W Miles</t>
  </si>
  <si>
    <t>Contact:</t>
  </si>
  <si>
    <t>Randy E. (Brad) Bradley II, P.E.</t>
  </si>
  <si>
    <t>FDOT State ADA Coordinator</t>
  </si>
  <si>
    <t>850-414-4295</t>
  </si>
  <si>
    <t>brad.bradley@dot.state.fl.us</t>
  </si>
  <si>
    <t>District Video Log Review: Conducted by FHWA FL-Div and FDOT CO</t>
  </si>
  <si>
    <t>Compliant?
y or n</t>
  </si>
  <si>
    <t>Verified?</t>
  </si>
  <si>
    <t>n</t>
  </si>
  <si>
    <t>curb</t>
  </si>
  <si>
    <t>y</t>
  </si>
  <si>
    <t>flush</t>
  </si>
  <si>
    <t>SDWLK</t>
  </si>
  <si>
    <t># compliant rows</t>
  </si>
  <si>
    <t>total # rows</t>
  </si>
  <si>
    <t>Transition Plan - Quality Assurance Review</t>
  </si>
  <si>
    <t>FDOT Fiscal Year 2022/23</t>
  </si>
  <si>
    <t>Corrective Action Plan -- District 3</t>
  </si>
  <si>
    <t>Miles</t>
  </si>
  <si>
    <t>"Verified?" Column indicates use of Google Maps Street View with Link.</t>
  </si>
  <si>
    <r>
      <rPr>
        <b/>
        <sz val="11"/>
        <color theme="1"/>
        <rFont val="Calibri"/>
        <family val="2"/>
        <scheme val="minor"/>
      </rPr>
      <t>Y</t>
    </r>
    <r>
      <rPr>
        <sz val="11"/>
        <color theme="1"/>
        <rFont val="Calibri"/>
        <family val="2"/>
        <scheme val="minor"/>
      </rPr>
      <t xml:space="preserve"> = verified; </t>
    </r>
    <r>
      <rPr>
        <b/>
        <sz val="11"/>
        <color theme="1"/>
        <rFont val="Calibri"/>
        <family val="2"/>
        <scheme val="minor"/>
      </rPr>
      <t>N</t>
    </r>
    <r>
      <rPr>
        <sz val="11"/>
        <color theme="1"/>
        <rFont val="Calibri"/>
        <family val="2"/>
        <scheme val="minor"/>
      </rPr>
      <t xml:space="preserve"> = could not verify; </t>
    </r>
    <r>
      <rPr>
        <b/>
        <sz val="11"/>
        <color theme="1"/>
        <rFont val="Calibri"/>
        <family val="2"/>
        <scheme val="minor"/>
      </rPr>
      <t>N/A</t>
    </r>
    <r>
      <rPr>
        <sz val="11"/>
        <color theme="1"/>
        <rFont val="Calibri"/>
        <family val="2"/>
        <scheme val="minor"/>
      </rPr>
      <t xml:space="preserve"> = did not need to verify.</t>
    </r>
  </si>
  <si>
    <t>Compliance</t>
  </si>
  <si>
    <t>Assigned</t>
  </si>
  <si>
    <t>Action</t>
  </si>
  <si>
    <t>MP=0.590 - Concrete splitter island for future commercial d/w connection to an undeveloped lot is blocked with guardrail.  4 DWS mats are installed?</t>
  </si>
  <si>
    <t>46001000</t>
  </si>
  <si>
    <t>MP=0.700 - Ped crossing pavement markings are worn away and virtually non-existent, having lost most, if not all, tactility?</t>
  </si>
  <si>
    <t>46010000</t>
  </si>
  <si>
    <t>MP=5.763 - Flush roadway connection at two commercial properties makes s/w practically undiscernable and DWS mat placement seems somewhat arbitrary?</t>
  </si>
  <si>
    <t>MP=6.795 - There is no s/w on north side of Front Beach Road until approximately around this MP, creating ubrupt s/w termination with no functional connections?</t>
  </si>
  <si>
    <r>
      <rPr>
        <b/>
        <sz val="11"/>
        <rFont val="Calibri"/>
        <family val="2"/>
        <scheme val="minor"/>
      </rPr>
      <t>NOTEWORTHY</t>
    </r>
    <r>
      <rPr>
        <sz val="11"/>
        <rFont val="Calibri"/>
        <family val="2"/>
        <scheme val="minor"/>
      </rPr>
      <t>:  Entire segment under construction as of Google image date of May 2022.  Ped TTC provided on south side of Front Beach Rd.</t>
    </r>
  </si>
  <si>
    <t>Curbed roadway section with sidewalk only, no stop-controlled d/w or intersections.</t>
  </si>
  <si>
    <t>MP=11.887 - Google images dated May 2022 show s/w segment terminates about 6' shy of connection with new sidewalk at Salty Dog Surf Shop?</t>
  </si>
  <si>
    <t>MP=12.939 - DWS on both ends of ped xing do not extend the full width of the walking surface?</t>
  </si>
  <si>
    <t>Compliant</t>
  </si>
  <si>
    <t>DWS has been replaced</t>
  </si>
  <si>
    <t>N/A</t>
  </si>
  <si>
    <t>MP=13.319 - Missing DWS on both sides of stop-controlled d/w immediately east of Coyote Ugly Saloon?</t>
  </si>
  <si>
    <t>Non-compliant</t>
  </si>
  <si>
    <t>Agree</t>
  </si>
  <si>
    <t>Maintenance</t>
  </si>
  <si>
    <t>Replace/Install DWS through routine maintenance contract or via the appropriate asset maintenance contract.</t>
  </si>
  <si>
    <t>MP=13.774 - Missing DWS on both sides of stop-controlled commercial d/w.</t>
  </si>
  <si>
    <t xml:space="preserve">Maintenance </t>
  </si>
  <si>
    <t>MP=0.52 - Ped xing on east side of intersection with US-98 has a kinked alignment with zero non-visual, physically detectable elements effectively communicating the direction of the xing.</t>
  </si>
  <si>
    <t>46010002</t>
  </si>
  <si>
    <t>This s/w segment has ZERO connectivity at either end?  Otherwise, this is a curbed roadway section with sidewalk only, no stop-controlled d/w or intersection.</t>
  </si>
  <si>
    <t>MP=3.117 - DWS missing at intersection with 15th St.?</t>
  </si>
  <si>
    <t>46020000</t>
  </si>
  <si>
    <t>MP=3.242 - DWS missing at intersection with 14th St.?  Crosswalk on N side of intersection doesn't align with the curb ramps?</t>
  </si>
  <si>
    <t>MP=3.242 - DWS missing at intersection with 14th St.?  Crosswalk on N side of 14the St. intersection doesn't align with the curb ramps?  MP=3.367 - DWS missing (or tactility is very worn?) at intersection with 13th St.?</t>
  </si>
  <si>
    <t>MP=3.719 - Missing DWS at Intersection with W 10th St.  And Chestnut Ave.</t>
  </si>
  <si>
    <t>MP=5.829 - DWS missing (or tactility is very worn?) at intersection with Florida Ave.?  Otherwise, this is a curbed roadway section and s/w continued over bridge but located behind a concrete traffic barrier.</t>
  </si>
  <si>
    <t>MP=5.989 - DWS at Beech and 6th St. may not extend full width of walking surface?</t>
  </si>
  <si>
    <t>MP=3.362 - DWS on all 4 corners of intersection with Harrison Ave. either missing completely or questionable configuration relative to s/w and curb alignment?</t>
  </si>
  <si>
    <t>MP=7.907 - Fire Hydrant reduces unobstructed clear width of s/w and deteriorating DWS mats at intersection with Maple Ave.?</t>
  </si>
  <si>
    <t>MP=9.449 - DWS configuration at RR xing is questionable?</t>
  </si>
  <si>
    <t>46020003</t>
  </si>
  <si>
    <t>MP=4.644 - DWS completely covered with sand/debris on SW corner of 15th St. and East Ave. intersection?  MP=4.689 - Walking surface of s/w on east side of old Shell Station d/w is in disrepair?  MP=4.879 - Curb ramp width is too narrow, doesn't match s/w width and DWS appears to be in disrepair for the crossing directly in front of Cedar Grove Elementary School.  MP=4.914 - DWS doesn't appear to extend full width of the walking surface at intersection with Everitt Ave.?  MP=4.934 - Bus bench reduces walking surface clear width?</t>
  </si>
  <si>
    <t>Partially Compliant</t>
  </si>
  <si>
    <t xml:space="preserve">A. Agree B. DWS has been replaced C. Agree D. Agree E. Sidewalk clearance is allowed by bench. </t>
  </si>
  <si>
    <t>MP=5.003 - S/w terminates with a DWS at a d/w with no stop-control, so DWS is not appropriate?  MP=4.953, 4.933 - DWS provided on both sides of commercial d/w (Mobile Home Parts?) that doesn't have stop-control, so DWS isn't approproiate?</t>
  </si>
  <si>
    <t>MP=8.029 - Cross slope of walking surface in front of old Goodwill Donation Center appears non-compliant?  MP=8.394, 8.419, 8.444, 8.814, 9.114, 9.394 - Utility pole and guy wires in s/w reduces clear width?</t>
  </si>
  <si>
    <t>Video logs not available.</t>
  </si>
  <si>
    <t>46020100</t>
  </si>
  <si>
    <t>46030000</t>
  </si>
  <si>
    <t>No s/w along segment.</t>
  </si>
  <si>
    <t>VL capture date is 2/2014.  Google images are dated 10/2018 (immediately following Hurricane Michael).  Images are not valid for current assessment.</t>
  </si>
  <si>
    <t>Most of this segment still under reconstruction following Hurricane Michael.</t>
  </si>
  <si>
    <t>MP=17.198 - S/w begins from paved shoulder.  MP=17.223 - S/w terminates onto paved shoulder.  MP=17.258 - S/w begins from paved shoulder.  MP=17.303 - S/w terminates at 8th St. with intent for peds to use paved shoulder at this point?  MP=17.36 - S/w begins again onto paved shoulder at this point?</t>
  </si>
  <si>
    <t>46040000</t>
  </si>
  <si>
    <t>MP=0.656 - Missing DWS mat at intersection with 11th St.?  MP=0.711 - Utility pole in s/w reduces clear width below compliance?  MP=0.786 - Ped buttons present, but button face is not parallel with the ped crossing direction?</t>
  </si>
  <si>
    <t xml:space="preserve">A. DWS has been replaced  B. Corrected in construction C.Agree
</t>
  </si>
  <si>
    <t>Construction Let 6/22 437762-1</t>
  </si>
  <si>
    <t>To be addressed in 437762-1.</t>
  </si>
  <si>
    <t>MP=0.610 (11th St.), 0.745 (12th St.)  - Ped buttons provided, but not configured parallel to crossing direction served?</t>
  </si>
  <si>
    <t xml:space="preserve">A.DWS has been replaced  B. Corrected in construction C.Agree
</t>
  </si>
  <si>
    <t>MP=0.396 - DWS missing at intersection with Harlem Ave.?  MP=0.521 - DWS missing at intersection with Bayou Ave.?  MP=0.581 - Transmitter Rd. Intersection; ped button provided, but not oriented parallel to the ped crossing served?</t>
  </si>
  <si>
    <t>a. DWS has been replaced  b. DWS has been replaced c. Agree</t>
  </si>
  <si>
    <t>Traffic Ops</t>
  </si>
  <si>
    <t>To be addressed with pushbutton signal maintenance contract</t>
  </si>
  <si>
    <t>46080000</t>
  </si>
  <si>
    <t>No s/w along segment on Rt. Side of road, only paved shoulder?  S/w is on Lt. side.</t>
  </si>
  <si>
    <t>46090000</t>
  </si>
  <si>
    <t>Entire segment is along bridge.  S/w is behind concrete barrier wall.</t>
  </si>
  <si>
    <t>MP=5.755 - Missing ped signals at intersection with SR-388.</t>
  </si>
  <si>
    <t>Sidewalk does not cross intersection.</t>
  </si>
  <si>
    <t>MP=1.373 - Missing DWS at commercial stop-controlled d/w?  MP=1.553 (intersection with Michigan Ave.) - Ped buttons provided, but not oriented parallel to the ped crossing served?</t>
  </si>
  <si>
    <t>A. DWS is missing  B. Agree. Incorrect push button orientation.</t>
  </si>
  <si>
    <t>Maintenance / Traffic Ops</t>
  </si>
  <si>
    <t xml:space="preserve">A.Replace/Install DWS through routine maintenance contract or via the appropriate asset maintenance contract. B. To be addressed with pushbutton signal maintenace contract. </t>
  </si>
  <si>
    <t>46140000</t>
  </si>
  <si>
    <t>46140006</t>
  </si>
  <si>
    <t>46160000</t>
  </si>
  <si>
    <t>Segment under construction in Google images dated May 2022.</t>
  </si>
  <si>
    <t>MP=3.352 - S/w; no s/w west of this point.</t>
  </si>
  <si>
    <t>MP=7.133 (intersection at Pier Park Dr.) - Ped buttons provided, but not oriented parallel to the ped crossing served?</t>
  </si>
  <si>
    <t xml:space="preserve"> Construction Let 6/23 217838-3</t>
  </si>
  <si>
    <t>To be addressed in 217838-3</t>
  </si>
  <si>
    <t>Segment under construction in Google images dated 2022.</t>
  </si>
  <si>
    <t>47010000</t>
  </si>
  <si>
    <t>MP=21.400 - Missing DWS at signalized intersection at FL-71.  MP=21.455 - DWS mats do not extend full width of walking surface at intersection with South Pear St.</t>
  </si>
  <si>
    <t>A.DWS has been replaced. B. Agree</t>
  </si>
  <si>
    <t>Curbed roadway section with sidewalk only, no stop-controlled d/w or intersections?</t>
  </si>
  <si>
    <t>47020000</t>
  </si>
  <si>
    <t>MP=20.923 - DWS missing at intersection?  MP=20.968 - DWS missing at intersection with FL-20?  Ped buttons provided, but not oriented parallel to the ped crossing served?</t>
  </si>
  <si>
    <t>A. Agree B. Agree C. Agree</t>
  </si>
  <si>
    <t>Maintenance/Traffic Ops</t>
  </si>
  <si>
    <t xml:space="preserve">A.,B. Replace/Install DWS through routine maintenance contract or via the appropriate asset maintenance contract.      C. To be addressed with pushbutton signal maintenace contract. </t>
  </si>
  <si>
    <t>MP=21.251 - Missing DWS mat at intersection with Folsom Ave.?  MP=21.201 - Missing DWS at stop-controlled intersection?  MP=21.166 - Missing DWS at designated bike/ped crossing?</t>
  </si>
  <si>
    <t xml:space="preserve">A. Agree B. Agree C. Agree  </t>
  </si>
  <si>
    <t>MP=32.206 - Missing DWS mat at stop-controlled intersection?  MP=32.076 - S/w begins.</t>
  </si>
  <si>
    <t>MP=0.171 - Missing DWS mat at RR xing.  MP=0.081 - Ped buttons provided, but not oriented parallel to the ped crossing served?  MP=0.006 - DWS mats missing at signalized intersection with E Chase Street?</t>
  </si>
  <si>
    <t>A. DWS has been replaced B.Agree. C DWS has been replaced</t>
  </si>
  <si>
    <t>Constructon Let 3/24 434678-1</t>
  </si>
  <si>
    <t>To be addressed in 434678-1</t>
  </si>
  <si>
    <t>48003000</t>
  </si>
  <si>
    <t>MP=0.566 - Missing DWS mat at roadway intersection.</t>
  </si>
  <si>
    <t>DWS  is in place.
All corners have mats.</t>
  </si>
  <si>
    <t>Width &lt; Stnd Min for New Constr.  &gt;= 4' allowed to remain if unaltered.  MP=1.255 - running slope of s/w looks steep at Oak tree?</t>
  </si>
  <si>
    <t>Width &lt; Stnd Min for New Constr.  &gt;= 4' allowed to remain if unaltered.  MP=2.295 +/- S/w gap at residential d/w next to utility pole and pedestal?  Both image sources (FDOT VL and Google) show placement of garbage cans on sidewalk throughout segment length?</t>
  </si>
  <si>
    <t>Width &lt; Stnd Min for New Constr.  &gt;= 4' allowed to remain if unaltered.  MP=3.446 - S/w deviates INTO a utility pole instead of avoiding it?  This may reduce the clear width of walking surface?</t>
  </si>
  <si>
    <t>MP=5.915 - Missing DWS on outside of d/w pair, but provided on s/w segment between d/w? MP=6.050 (Creighton Rd. intersection) -  Ped buttons provided, but not oriented parallel to the ped crossing served?</t>
  </si>
  <si>
    <t>A. Agree B. Agree</t>
  </si>
  <si>
    <t>Construction Let 5/24 426934-2</t>
  </si>
  <si>
    <t>To be addressed in 426934-2</t>
  </si>
  <si>
    <t>48004000</t>
  </si>
  <si>
    <t>48005000</t>
  </si>
  <si>
    <t>MP=0.687 - Missing DWS at stop-controlled d/w intersection at school?</t>
  </si>
  <si>
    <t>Construction Let 3/23 432568-1</t>
  </si>
  <si>
    <t>To be addressed in 432568-1</t>
  </si>
  <si>
    <t>MP=0.922 - S/w cross slope may not be compliant?</t>
  </si>
  <si>
    <t>48006000</t>
  </si>
  <si>
    <t>48012000</t>
  </si>
  <si>
    <t>MP=1.081 (Providence Loop intersection) - DWS missing contrasting color?</t>
  </si>
  <si>
    <t>MP=1.421 (Tire Pros) - DWS missing contrasting color?  MP=1.281 (S Gulf Manor intersection) - Damaged DWS?   Ped buttons provided, but not oriented parallel to the ped crossing served?</t>
  </si>
  <si>
    <t>A. Agree  B. Agree C. Agree</t>
  </si>
  <si>
    <t>Construction Let 4/24 432561-1</t>
  </si>
  <si>
    <t>To be addressed in 432561-1</t>
  </si>
  <si>
    <t>MP=1.300 (S Gulf Manor) - DWS missing contrasting color?  MP=1.410 - DWS missing and stop-controlled intersection?</t>
  </si>
  <si>
    <t xml:space="preserve">Agree </t>
  </si>
  <si>
    <t>MP=2.281 (Clifton Ave intersection) - DWS missing?  Ped buttons appear to be oriented correctly.</t>
  </si>
  <si>
    <t>MP=3.196 (Armenia Dr.); 3.056 (Concordia Blvd.) - DWS missing or damaged?</t>
  </si>
  <si>
    <t>A. Agree B.Agree</t>
  </si>
  <si>
    <t>Width &lt; Stnd Min for New Constr.  &gt;= 4' allowed to remain if unaltered.  MP=3.570 (Palafox St.) - DWS missing?  Ped buttons provided, but not oriented parallel to the ped crossing served?</t>
  </si>
  <si>
    <t>A. 4 ft sidewalk. B.Agree</t>
  </si>
  <si>
    <t>MP=3.571 (Palafox intersection) - Ped buttons provided, but not oriented parallel to the ped crossing served?  S/w gap between MP=3.461 and 3.546?</t>
  </si>
  <si>
    <t>S/w segment is on bridge.  Curbed roadway section with sidewalk only, no stop-controlled d/w or intersections.</t>
  </si>
  <si>
    <t>MP=4.506, 4.431 (I-110 Overpass); MP=4.356 (Rawson Ln) - Ped buttons provided, but not oriented parallel to the ped crossing served?  MP=4.221 (Pensacola Christian College) - crossing of mainline marked "Out of Service."  Ped buttons provided, but not parallel?  MP=4.081 - Missing DWS?</t>
  </si>
  <si>
    <t xml:space="preserve">A. Agree B. Agree C. Agree
</t>
  </si>
  <si>
    <t>Mainteance/Traffic Ops</t>
  </si>
  <si>
    <t>Replace/Install DWS through routine maintenance contract or via the appropriate asset maintenance contract.To be addessed with pushbutton signal maintenance contract</t>
  </si>
  <si>
    <t>MP=4.686 (Davis Hwy) - Ped buttons provided, but not oriented parallel to the ped crossing served?</t>
  </si>
  <si>
    <t>Construction Let 9/24 434680-1</t>
  </si>
  <si>
    <t>To be addressed in 434680-1</t>
  </si>
  <si>
    <t>MP=5.281 (Ascension Sacred Heart) - Ped buttons provided, but not oriented parallel to the ped crossing served?</t>
  </si>
  <si>
    <t>MP=9.058 (Moreno St.) - Missing DWS?</t>
  </si>
  <si>
    <t xml:space="preserve">DWS replaced </t>
  </si>
  <si>
    <t>Width &lt; Stnd Min for New Constr.  &gt;= 4' allowed to remain if unaltered.  MP=9.601 (Cervantes St.) - Ped buttons provided, but not oriented parallel to the ped crossing served?</t>
  </si>
  <si>
    <t>A. 4' Sidewalk  B. Agree</t>
  </si>
  <si>
    <t>MP=1.524 - DWS missing at stop-controlled d/w intersection?</t>
  </si>
  <si>
    <t>Ped buttons appear to be oriented correctly.</t>
  </si>
  <si>
    <t>MP=12.935 (W St.) - Ped buttons provided, but not oriented parallel to the ped crossing served?</t>
  </si>
  <si>
    <t>48020000</t>
  </si>
  <si>
    <t xml:space="preserve">MP=14.915 (N Palafox St.), 15.160 (N Hayne St.) - Ped buttons provided, but not oriented parallel to the ped crossing served? </t>
  </si>
  <si>
    <t>MP=0.864 (Jordan St.) - Ped buttons provided, but not oriented parallel to the ped crossing served? Plus missing DWS at signalized intersection?  MP=0.799 (Hernandex St.), 0.734 (Lakeview Ave.) - DWS missing at stop-controlled intersection?</t>
  </si>
  <si>
    <t>48040000</t>
  </si>
  <si>
    <t>MP=0.730 (Lakeview Ave.), 0.795 (Hernandez St.) - DWS missing at stop-controlled intersection?  MP=0.865 (Jordan St.) - DWS missing and Ped buttons provided, but not oriented parallel to the ped crossing served?</t>
  </si>
  <si>
    <t>MP=1.064 (Club Climax), 0.999 (Bobe St.), 0.934 (Maxwell St.) - DWS missing at stop-controlled intersection?</t>
  </si>
  <si>
    <t>MP=1.225 (Cross St.) - No ped signals or DWS?</t>
  </si>
  <si>
    <t>MP=4.796 (Ford dealer) - Ped buttons provided, but not oriented parallel to the ped crossing served?  DWS missing?</t>
  </si>
  <si>
    <t>A. Ped button provided and corect B. DWS has been replaced</t>
  </si>
  <si>
    <t>MP=5.258 - new midblock crossing added?</t>
  </si>
  <si>
    <t>48050000</t>
  </si>
  <si>
    <t>MP=16.670 (Ellinor St.) - S/w surface partially overgrown by grass?</t>
  </si>
  <si>
    <t>MP=17.145 (First Baptist Church of Warrington) - new midblock crossing added.</t>
  </si>
  <si>
    <t>MP=23.676 (Lenox Pkwy), 23.676 (Bayliss Ct.) - Missing DWS at stop-controlled intersection.  MP=23.651 (Massaachusetts Ave.) - Ped buttons provided, but not oriented parallel to the ped crossing served?</t>
  </si>
  <si>
    <t>A. DWS has been replaced B. Agree C.Agree</t>
  </si>
  <si>
    <t>48070000</t>
  </si>
  <si>
    <t>MP=3.935, 3.990 - Missing DWS at stop-controlled d/w? MP=4.155 (Brent Ln.) - DWS may not extend full width of walking surface?  Ped buttons provided, but not oriented parallel to the ped crossing served? MP=4.375 (Handy Lock Self Storage) - DWS missing at stop-controlled d/w?</t>
  </si>
  <si>
    <t xml:space="preserve">A.Replace/Install DWS through routine maintenance contract or via the appropriate asset maintenance contract. B. Correct with pushbutton signal maintenace contract. </t>
  </si>
  <si>
    <t>Width &lt; Stnd Min for New Constr.  &gt;= 4' allowed to remain if unaltered.  MP=4.937 (Michael D. Litvak, D.D.S.) - DWS missing at stop-controlled d/w?</t>
  </si>
  <si>
    <t xml:space="preserve">A. Sidewalk is 5' B. Agree
</t>
  </si>
  <si>
    <t>MP=4.950 (Kotlarz Plastic Surgery), 5.225 (Grizzly Axes), 5.475 (Everwell), 5.500, 5.905 (Car Wash) - DWS missing or does not extend full width of walking surface at stop-controlled d/w?  MP=5.180 Langley Ave.), 5.615 (Burgess Rd.), 5.760 (Creighton Rd.) - Ped buttons provided, but not oriented parallel to the ped crossing served?  MP=5.430 (Haverty's) - DWS missing color contrast?</t>
  </si>
  <si>
    <t>MP=6.465 (Atwood Dr.), 6.495 (Exxon), 6.630 (Captain D's), 6.680 (Arby's), 6.855 (Ferry Pass), 6.920 (Ferry Pass), 7.125 (Berq), 7.800 (University Self Storage), 7.900 (Lewis St.), 7.970 (Lester St.) -Missing DWS at stop-controlled d/w or intersection?  MP=6.534 (Comfort Inn) - Broken s/w concrete and missing DWS at stop-controlled d/w?  MP=6.570 (Northcross Ln.), 7.200 (Klinger Ave.), 7.315 (Johnson Ave.), 8.275 (Copter Rd.) - Ped buttons provided, but not oriented parallel to the ped crossing served?  MP=6.760 (Olive Rd.) -Missing DWS and non-compliant ped button orientation?  MP=7.685 (Ladd St.), 7.780 (Legion St.) - Mud and debris in the intersection may be a barrier to accessibility?</t>
  </si>
  <si>
    <t xml:space="preserve">Non-compliant </t>
  </si>
  <si>
    <t>MP=1.148 (Maxwell St.) - Ped button configuration?  MP=1.208 (Jordan St.) - DWS configuration?</t>
  </si>
  <si>
    <t>A. Ped button at Maxwell compliant.
B. DWS has been replaced</t>
  </si>
  <si>
    <t>48070101</t>
  </si>
  <si>
    <t>North direction not available in the VL, so reviewed the South direction.  Width &lt; Stnd Min for New Constr.  &gt;= 4' allowed to remain if unaltered.</t>
  </si>
  <si>
    <t>MP=2.388 (RR Xing) - Counterweight of traffic gate protrudes into s/w, especially when arm is down without any apparent protection?</t>
  </si>
  <si>
    <t>MP=0.691 (Palmetto Ave.) - missing DWS?</t>
  </si>
  <si>
    <t>48080000</t>
  </si>
  <si>
    <t>MP=0.791 - DWS configuration?</t>
  </si>
  <si>
    <t>MP=1.665 (US-98) - Ped button orientation?</t>
  </si>
  <si>
    <t>Construction Let 7/25 409013-2</t>
  </si>
  <si>
    <t>To be addressed in 409013-2</t>
  </si>
  <si>
    <t xml:space="preserve">MP=2.626 (Gregory St.), 2.461 (Twin Oaks Dr.), 2.416 (commercial d/w), 2.291 (Chief's Way), 2.216 (Lieutenant Dr.); 2.156 (Commander St.), 1.976 (Kennington St.), 1.921 (World of Whiskey), 1.686 (US-98) - DWS at stop-controlled intersection?  </t>
  </si>
  <si>
    <t>World of whiskey DWS compliant.
Commander DWS compliant.
Lieutenants DWS compliant.
Chiefs way DWS non compliant. 
Gregory DWS compliant. 
Twin oaks DWS compliant.</t>
  </si>
  <si>
    <t>MP=2.631 (Gregory St.) - DWS at stop-controlled intersection?</t>
  </si>
  <si>
    <t>48080060</t>
  </si>
  <si>
    <t>MP=1.243 (Pinewood Ln.) - DWS at stop-controlled intersection?</t>
  </si>
  <si>
    <t>MP=3.733 (commercial d/w) - DWS at stop-controlled intersection?</t>
  </si>
  <si>
    <t>MP=3.808 (Spring St.) - DWS at stop-controlled intersection?</t>
  </si>
  <si>
    <t xml:space="preserve">Agree
</t>
  </si>
  <si>
    <t>MP=4.110 (Tarragona St.) - DWS and ped button orientation?</t>
  </si>
  <si>
    <t>MP=4.350 (Chase St.) - DWS at stop-controlled intersection?  4.465 (Gregory St.) - DWS and ped button orientation?</t>
  </si>
  <si>
    <t>MP=3.450 (14th Ave.) - DWS at stop-controlled intersection?</t>
  </si>
  <si>
    <t>Construction Let 3/24 434678-1</t>
  </si>
  <si>
    <t>48100000</t>
  </si>
  <si>
    <t>MP=3.810 (Gregory Center) - DWS at stop-controled intersection?</t>
  </si>
  <si>
    <t>MP range not available.</t>
  </si>
  <si>
    <t>MP=0.020 (Davis Hwy) - Ped button orientation?</t>
  </si>
  <si>
    <t>48116000</t>
  </si>
  <si>
    <t>MP=0.660 (College Prkwy) - Ped button orientation?</t>
  </si>
  <si>
    <t>Short segment w/ sidewalk at ROW line, no driveways</t>
  </si>
  <si>
    <t>49010000</t>
  </si>
  <si>
    <t>MP=7.300 (12th St.) - DWS at stop-controlled intersection?</t>
  </si>
  <si>
    <t>No s/w on segment - only paved shoulder.</t>
  </si>
  <si>
    <t>No s/w on Rt. Side.  Reviewed Lt., same MP range.</t>
  </si>
  <si>
    <t>49040000</t>
  </si>
  <si>
    <t>see Row #153.</t>
  </si>
  <si>
    <t>49580000</t>
  </si>
  <si>
    <t>No s/w on either side of segment.</t>
  </si>
  <si>
    <t>50010000</t>
  </si>
  <si>
    <t>MP=18.575 (Jefferson St.) - DWS at stop-controlled intersection?</t>
  </si>
  <si>
    <t>MP=19.470 (Cleveland St.) - Pd button orientation?</t>
  </si>
  <si>
    <t>Construction Let 12/24 413425-2</t>
  </si>
  <si>
    <t>To be addressed in 413425-2</t>
  </si>
  <si>
    <t>MP=0.200 (E King St.) - Ped button orientation?</t>
  </si>
  <si>
    <t>MP=0.635 (Sunset Ave.) - DWS missing at stop-controlled intersection?</t>
  </si>
  <si>
    <t>MP=0.223 (W King St.) - Ped button orientation?</t>
  </si>
  <si>
    <t>51010000</t>
  </si>
  <si>
    <t>No s/w on segment - only paved shoulder.  Shows destruction due to Hurr. Michael?</t>
  </si>
  <si>
    <t>51020000</t>
  </si>
  <si>
    <t>MP=12.070 (Lister Dr.) - DWS missing at stop-controlled intersection?</t>
  </si>
  <si>
    <t>52030000</t>
  </si>
  <si>
    <t>53020000</t>
  </si>
  <si>
    <t>Sidewalk at ROW line.  MP= 19.90 (Gorrie Ave.) - DWS contrasting color?</t>
  </si>
  <si>
    <t xml:space="preserve">Sidewalk at ROW line.  </t>
  </si>
  <si>
    <t>53060000</t>
  </si>
  <si>
    <t>53070000</t>
  </si>
  <si>
    <t>No s/w on segment?</t>
  </si>
  <si>
    <t>53090000</t>
  </si>
  <si>
    <t>Width &lt; Stnd Min for New Constr.  &gt;= 4' allowed to remain if unaltered.</t>
  </si>
  <si>
    <t>53120000</t>
  </si>
  <si>
    <t>No s/w on Lt. side of segment?</t>
  </si>
  <si>
    <t>54010000</t>
  </si>
  <si>
    <t>…at Monticello Courthouse traffic circle.</t>
  </si>
  <si>
    <t>Sidewalk cross slope?</t>
  </si>
  <si>
    <t>Will be assessed in MRP for Compliance or replacement.</t>
  </si>
  <si>
    <t>54030000</t>
  </si>
  <si>
    <t>MP=9.766 (traffic circle entrance from and exit to US-90W) - Ramp not wholly within crosswalk markings?  MP=9.706 (Walnut St.) - DWS configuration?</t>
  </si>
  <si>
    <t xml:space="preserve">A. Will be assessed in MRP for Compliance or replacement.                       B. Replace/Install DWS through routine maintenance contract or via the appropriate asset maintenance contract. </t>
  </si>
  <si>
    <t>MP=9.775 (E Dogwood St.) - DWS missing?</t>
  </si>
  <si>
    <t xml:space="preserve">DWS has been replaced
</t>
  </si>
  <si>
    <t>55000021</t>
  </si>
  <si>
    <t>55000028</t>
  </si>
  <si>
    <t>55000063</t>
  </si>
  <si>
    <t>MP=9.861 (W Tennessee St.), 10.561 (Hartsfield Rd.), 11.036 (Commonwealth Blvd.) - Signal pushbutton configuration?  MP=9.896 (KFC entrance), 10.346 (Star Cycles entrance), 10.636 &amp; 10.686 (Storage King USA), 10.921 (Sherwin-Williams), 11.011 (Shell gas) - DWS missing at stop controlled intersection?  MP=10.376 (Peddie Dr.) - DWS covered with debris/sand layer?  MP=10.746 (Brittany Estates) - DWS does not extend full width of walking surface?</t>
  </si>
  <si>
    <t>A. Agree B. Agree C. Agree D. Agree</t>
  </si>
  <si>
    <t>Construction Let 2/24 426937-3</t>
  </si>
  <si>
    <t>To be addressed in 426937-3</t>
  </si>
  <si>
    <t>55002000</t>
  </si>
  <si>
    <t>55010000</t>
  </si>
  <si>
    <t>US27 (N. Monroe) about 1/2 mile north of SR263.  Paved shoulder in both directions but no sidewalks.  Shoulder surface is newer, as is thermoplastic.</t>
  </si>
  <si>
    <r>
      <t xml:space="preserve">Sample begins in front of the old Barnacle Bills on N. Monroe and ends at the south of the Wendy's.  VL is from 2015 so validation was necessary.  Excessive cross slope at commercial driveways - As of June 2022, however, new sidewalk appears to have been installed. </t>
    </r>
    <r>
      <rPr>
        <sz val="11"/>
        <rFont val="Calibri"/>
        <family val="2"/>
        <scheme val="minor"/>
      </rPr>
      <t xml:space="preserve"> Note, while recipients aren't required to address sidewalk cross slopes as a matter of roadway alteration (rather, this should be in the transition plan), FDOT should refrain from replacing noncompliant facilities with those equally inaccessible.  In this case and others on N. Monroe a level walkaround should be provided, if touched at all.  </t>
    </r>
  </si>
  <si>
    <r>
      <t>U</t>
    </r>
    <r>
      <rPr>
        <sz val="11"/>
        <rFont val="Calibri"/>
        <family val="2"/>
        <scheme val="minor"/>
      </rPr>
      <t>S90 at Franklin Blvd. just north and on the same side of the road as Leon HS.   Google images are from 05/2019 and 05/2022, but the ped signal signage appears faded in both.  Reach ranges could be excessive due to a receding curb on the west ramp.</t>
    </r>
    <r>
      <rPr>
        <sz val="11"/>
        <color theme="1"/>
        <rFont val="Calibri"/>
        <family val="2"/>
        <scheme val="minor"/>
      </rPr>
      <t xml:space="preserve">  Brad did the onsite and found the signage ambiguous at best and misaligned worst.  </t>
    </r>
  </si>
  <si>
    <t>Construction Let 10/24 403942-3</t>
  </si>
  <si>
    <t>To be addressed in 403943-3</t>
  </si>
  <si>
    <t>55020000</t>
  </si>
  <si>
    <r>
      <t xml:space="preserve">Long stretch of US90 (Mahan) east bound.  Sidewalk condition is good with evidence of replacement slaps and regular/routine maintenance.  DWS at each signed/signaled intersection, including driveway aprons.  Main curb cuts at Pointe (not signaled), Blair Stone (signaled), Ty Ty (not signaled), Hi Lo (signaled), Concord (not signaled), Riggins (signaled), Waldo Palmer (not signaled), Fort Knox (not signaled).  Possible issues at the following intersections:  </t>
    </r>
    <r>
      <rPr>
        <sz val="11"/>
        <rFont val="Calibri"/>
        <family val="2"/>
        <scheme val="minor"/>
      </rPr>
      <t xml:space="preserve">BLAIRSTONE - Google image is from 05/2022.  Ped button signage appears perpendicular to path of travel at the west ramp.  On the east side, Google shows separate poles for buttons but again, they appear oriented perpendicular to POT.  HI LO WAY - West signal button is single-directional but the east signal buttons are on one pole and signage is too faded on Google (05/2022) to tell whether compliant.  RIGGINS - Google image is from 05/2022 but west ped button signage isn't entirely clear.  I think signage is perpendicular.  East ramps look good with separate poles within the separated ramps.  </t>
    </r>
  </si>
  <si>
    <t xml:space="preserve">A. Agree B. Agree C. Agree </t>
  </si>
  <si>
    <t>To be addresssed with pushbutton signal maintenance contract</t>
  </si>
  <si>
    <t>Multi-use path on US90.  The only intersection in the sample is at Highland.  Looks good.</t>
  </si>
  <si>
    <t>55040000</t>
  </si>
  <si>
    <r>
      <t xml:space="preserve">US27/SR20/Woodville Highway beginning at Gaile just south of the fairgrounds.  A few commercial drives and intersections at Tram (not signaled), Paul Russell (signaled), Laura Lee (not signaled).  Sidewalk is F/S/SR and in good condition.   </t>
    </r>
    <r>
      <rPr>
        <sz val="11"/>
        <rFont val="Calibri"/>
        <family val="2"/>
        <scheme val="minor"/>
      </rPr>
      <t>GAILE:  ped button signage is on the same mast but not parallel to path of travel (Google image is 04/2021).</t>
    </r>
    <r>
      <rPr>
        <sz val="11"/>
        <color theme="1"/>
        <rFont val="Calibri"/>
        <family val="2"/>
        <scheme val="minor"/>
      </rPr>
      <t xml:space="preserve"> PAUL RUSSELL:  intersection was reconstructed at some point between VLR and 05/2022 Google Image.  Ped button poles and ramps now separated :-).  </t>
    </r>
  </si>
  <si>
    <r>
      <t xml:space="preserve">Same location, opposite side of the road (Circle K).  This is a longer sample, but condition is generally good throughout.  Intersections at Bass (unsigned) but with compliant DWS.  Single mast has both ped buttons and signage but even on Google (05/2022) they do not appear to be parallel to path of travel.   Curb cuts are separated and DWS is full width and appropriate.   TOWN SOUTH:  Crossing was reconstructed in 2021 with separate ped pole buttons, etc.  Looks good.  POLK:  ramps and DWS are new and look good.  Biggest issue is the commercial driveways that still lack level PAR aprons.  ORANGE:  Also reconstructed recently with separated buttons and ramps.  PAUL RUSSELL:  same. </t>
    </r>
    <r>
      <rPr>
        <sz val="11"/>
        <rFont val="Calibri"/>
        <family val="2"/>
        <scheme val="minor"/>
      </rPr>
      <t xml:space="preserve"> GAILE:  ped button signage is on the same mast but not clearly parallel to path of travel (Google image is 05/2022).</t>
    </r>
  </si>
  <si>
    <t xml:space="preserve">Ped button orientation correct at Orange Ave.  </t>
  </si>
  <si>
    <t xml:space="preserve">Short segment of S. Monroe street from roughly the rail overpass to just north of FAMU way.   As with other locations on Monroe, the biggest issue seems to be dated commercial driveways that lack level walk arounds.  Curb cuts are only at parking garage signed stops. </t>
  </si>
  <si>
    <t xml:space="preserve">Same location on N. Monroe starting at south side of Cascades Park.   DWS appropriate at controlled drives.  The only intersection in this sample is Gaines &amp; N. Monroe northbound and it's been reconstructed since the last VL.  </t>
  </si>
  <si>
    <t xml:space="preserve">US27 North, downtown Tallahassee.  Sample includes intersection at Jefferson, which has only an E/W crossing and is APS  DWS at both the marked crossing and the N/S crossing several yards north.  Looks good. </t>
  </si>
  <si>
    <t>US27 North, downtown Tallahassee.  Sample begins just north of Jefferson St. and goes to just south of Park.  The only intersection is College.  South side appears to have a DWS that is a bit far back from the paver/asphalt abutment, but not worth flagging for validation.  There are no longer any ped buttons . signals are automatic.</t>
  </si>
  <si>
    <t>55050000</t>
  </si>
  <si>
    <t xml:space="preserve">US27 N. Monroe Street northbound from about Hotel Duval through the intersection at Carolina St.  Even with Google, validation is difficult due to active construction in the area.  DWS appear installed correction, but condition is hard to gauge.   Ped button signage is not readable.  Validate onsite. </t>
  </si>
  <si>
    <t>Ped button is correctly placed</t>
  </si>
  <si>
    <t xml:space="preserve">US27 N. Monroe Street northbound from the north side of Georgia Street to the north side of Brevard Street.  DWS for both appear compliant on VL and Google (05/2022) but ped button signage isn't readable.   Georgia has separate curb cuts, but ped button poles are not separated.  Brevard has a single crossing with buttons on the pedhead.  Signage isn't clear enough to read. </t>
  </si>
  <si>
    <t>Ped button orientation correct</t>
  </si>
  <si>
    <t>55060000</t>
  </si>
  <si>
    <t xml:space="preserve">short stretch of US90 near American Backflow.  Good example of paired curb cuts even though there is no continuing access on one side.  </t>
  </si>
  <si>
    <t>US90 beginning at Legacy Toyota and continuing east to about CarMax.  Signed intersections at commercial facilities only, but looks good.</t>
  </si>
  <si>
    <t xml:space="preserve">W. Tennessee at Caliark St. </t>
  </si>
  <si>
    <t>55070000</t>
  </si>
  <si>
    <t>Highway 20 East.  No ped facilities at this sample.</t>
  </si>
  <si>
    <t>SR20 Just west of Tennessee St.   Crossing reconstructed since VL.  APS not used but ped buttons moved to separate poles on either side of US90.  PAR is F/S/SR and has evidence of regular maintenance.</t>
  </si>
  <si>
    <t>55080000</t>
  </si>
  <si>
    <t>Apalachee Parkway in front of the Governor's Square Mall.  No intersections but PAR is F/S/SR.</t>
  </si>
  <si>
    <t>Apalachee Parkway across the street from the Walmarts.  No facility at all until 4.32 then proceeding south past Ace and out of the sample area.  F/S/SR.</t>
  </si>
  <si>
    <t xml:space="preserve">US27/Apalachee Parkway near WW Kelley.  No ped facilities beyond the paved shoulder. </t>
  </si>
  <si>
    <t>US27/Apalachee Parkway near Capital Heights Baptist.  No ped facilities - just the paved shoulder.</t>
  </si>
  <si>
    <t>55090000</t>
  </si>
  <si>
    <r>
      <t xml:space="preserve">Pensacola Street starting at about Fitfield Lane and heading toward the stadium until just east of Chapel Drive.  This entire area has been reconstructed but and at the west side of Chapel drive there is only one button since the crossing in E/W.   Google image is clear enough to see there are no street names on the buttons to the east, however, the arrows show crossing of Pensacola parallel to the path of travel and the crossing of Chappel parallel E/W.  No APS. </t>
    </r>
    <r>
      <rPr>
        <sz val="11"/>
        <color rgb="FFFF0000"/>
        <rFont val="Calibri"/>
        <family val="2"/>
        <scheme val="minor"/>
      </rPr>
      <t xml:space="preserve">  </t>
    </r>
  </si>
  <si>
    <t>55090002</t>
  </si>
  <si>
    <t xml:space="preserve">This is Stadium Drive formerly Bryan Road.  There is no VL for the selected sample.  </t>
  </si>
  <si>
    <t>55100000</t>
  </si>
  <si>
    <t>SR363 (S. Adams) at about Barbourville Road near FAMU.  DWS are full width, contrasting colors.  Had to use Google to validate due to age/condition of the pavement in the VL.   Google shows evidence slab replacement and generally F/S/SR surface.  Plus, driveway apron to the FAMU President's Mansion no longer has a dramatic cross slope due to repouring since the VL were taken.  DWS at the College entrance are correctly installed but faded (image from 05/2022).  The condition probably won't pass a future audit.   Sample ends at Palmer Ave at the west entrance to FAMU.   This will require an onsite because the north ramp does not appear to have a DWS (05/2022).  Onsite conducted 11/01 - there is no DWS at the North Ramp of Palmer and S. Adams.</t>
  </si>
  <si>
    <t xml:space="preserve">Replace/Install DWS through routine maintenance contract or via the appropriate asset maintenance contract. </t>
  </si>
  <si>
    <t>55110000</t>
  </si>
  <si>
    <t xml:space="preserve">SR155 (Meridian Road) beginning at about 1801.  Intersections at Glenview (signaled), Midtown Meridian (not signaled, not signed), and at E. Bradford (signaled) where the sample ends.  VL show regular slab replacement and even correct ped button orientation at Glenview (though there is only a N/S crossing).   The VL not clear enough to see the ped buttons at Bradford - they appear to be on the same pole but separated from the signal mast.  Google confirms ped buttons on the same poles but it is not clear enough to show whether oriented properly.  Will need site visit.  Site visit conducted 11/01 - checked the SE Ramp and the NW ramp.  Ped buttons and signage are correct for both. </t>
  </si>
  <si>
    <t>55130000</t>
  </si>
  <si>
    <t>There is no video for this sample.</t>
  </si>
  <si>
    <t>55160100</t>
  </si>
  <si>
    <t xml:space="preserve">SR371/Orange Ave at about Rankin continuing to just before the Tall. Reg. Airport sign.  VL show no ped facilities along this sample, just asphalt shoulder.  However, google shows a F/S/SR sidewalk with a DWS on one side.  The other side isn't clearly visible. Probably should conduct a quick drive by to see if the DWS in place (on the side of the Kingdom Hall).  </t>
  </si>
  <si>
    <t>55160000</t>
  </si>
  <si>
    <t xml:space="preserve">Orange Ave approaching Eisenhower from the west.  The only facility here (according to VL) are paved shoulders.  Google from 05/2022 shows a F/S/SR surface that walks around drainage structures and is in good repair.  Sample does not go all the way to Eisenhower and there are few intersections . . a couple of unsigned commercial driveways and one signed intersection at John Cox, which has DWs on both sides.  </t>
  </si>
  <si>
    <t>Orange Ave near Lake Bradford Road.  Facilities on the VL are limited to asphalt shoulder.   Same on 05/2022 Google Images</t>
  </si>
  <si>
    <t xml:space="preserve">Orange Avenue - long sample on the south side of Orange where the only ped facility are paved shoulders.  The new sidewalk is actually on the north side and runs along the same sample.  </t>
  </si>
  <si>
    <t xml:space="preserve">Orange Avenue - continuing east until 2.505.  Paved shoulder is the only facility on the south side of Orange.  Sample ends at about Cypress Lake.  Google confirms no facilities. </t>
  </si>
  <si>
    <t>55190000</t>
  </si>
  <si>
    <t xml:space="preserve">Orange Avenue just before and after Pasco Street, south side of the roadway.  VL isn't clear enough to determine DWS, ped button orientation, or PAR condition.   Google shows active construction of ramp at Pasco.  Ped buttons do not appear to be oriented correctly but it could have been part of the project.  Onsite visit shows perpendicular orientation of ped button/signage.  </t>
  </si>
  <si>
    <t>Cto be addressed with pushbutton signal maintenance contract</t>
  </si>
  <si>
    <t xml:space="preserve">Orange Ave at Saxon Street.  VL shows rebuilt facility at Saxon and at Pasco (north side of Orange).  Sample ends just before Wahnish Way, though it too had been reconstructed by the time of the VL.  VL not clear enough to determine ped button orientation.   Will have to check onsite. </t>
  </si>
  <si>
    <t>55210000</t>
  </si>
  <si>
    <t>Video Log not available for this sample.</t>
  </si>
  <si>
    <t>55590000</t>
  </si>
  <si>
    <t>56020000</t>
  </si>
  <si>
    <t xml:space="preserve">S12/Maxwell Harrell Scenic Byway near Myers Anne Road.  There is no VL for the listed sample area but the actual MP corresponds with Liberty County High School.  No intersections in the sample and the Google images are as old as the VL.  But the sidewalk appears new and F/S/SR (west side).  There are no facilities on the east side.  </t>
  </si>
  <si>
    <t xml:space="preserve">See above.  Facility is only on the west side and VL does not correspond to  the mp.   Sampled the area across from Liberty County HS.  </t>
  </si>
  <si>
    <t>56040000</t>
  </si>
  <si>
    <t xml:space="preserve">SR65 in Sumatra.  There appears to be a level sidewalk on the east side, but on the west side there isn't anything at all, not even a paved shoulder in some locations.    Looked at the east side up to the left turn to Bristol.  Sidewalk condition is good with e3vidence of slab maintenance and replacement.  F/S/SR - no signed intersections. </t>
  </si>
  <si>
    <t xml:space="preserve">SR65 about 26 miles from Sumatra.  No facilities - just paved shoulder. </t>
  </si>
  <si>
    <t>57003000</t>
  </si>
  <si>
    <t xml:space="preserve">SR188/Racetrack Road at Beal Parkway -  This is a long sample with a number of intersections, signed, signaled and neither.  Sidewalk condition is good with evidence of regular slab repair/replacement.   DWS correctly installed full width and in contrasting color (black instead of yellow in most cases).  However, even using Google images from 04/2022, the ped button signage appears perpendicular to the path of travel at Beal and Racetrack and does not match the street signs (Hurlburt Field Road versus Racetrack Road).   Crossing at Marwait Drive looks okay, but Ped signage at Denton Blvd. is perpendicular to path of travel as is the crossing at Choctaw Plaza.  Intersections at Mooney Road and at Skipper Rod look okay, likely because there is only one button to cross one way.  </t>
  </si>
  <si>
    <t>A.Agree B. Agree C. Agree</t>
  </si>
  <si>
    <t xml:space="preserve">Continuation of Racetrack Road until it ends at Eglin Parkway.  Sidewalk surface looks F/S/SR and black DWS are omnipresent.  I can't really tell if the buttons at Eglin Parkway are correctly oriented, probably because the directional cues are on the porkchop island.  D3 should probably take a look the noted locations either remedy deficiencies or verify correct installation. </t>
  </si>
  <si>
    <t>57010000</t>
  </si>
  <si>
    <t>US90/James Lee Blvd. - short sample ending at Martin Street</t>
  </si>
  <si>
    <t>57030000</t>
  </si>
  <si>
    <t xml:space="preserve">US98/SR-30 - short segment of Miracle Parkway in Ft. Walton not far from the Whataburger.  No signaled or signed intersections, just unsigned commercial drives.   Sidewalk condition is F/S/SR with evidence of regular maintenance. </t>
  </si>
  <si>
    <t xml:space="preserve">Same roadway and area . . very short segment with no signed intersections with commercial drives.  Older sidewalk with evidence of repair. </t>
  </si>
  <si>
    <t>Also a short segment but with a signalized intersection at Eglin Parkway/Brooks Street.  Even with Google, it's difficult to tell if ped buttons/signs are parallel to path of travel.  DWS look okay, as does pavement condition.</t>
  </si>
  <si>
    <t>Partially compliant</t>
  </si>
  <si>
    <t>A. Ped Buttons Correct B. DWS need replacment</t>
  </si>
  <si>
    <t>Construction Let 2/23 450813-1</t>
  </si>
  <si>
    <t>To be addressed in 450813-1</t>
  </si>
  <si>
    <t xml:space="preserve">Same location US98 but opposite side of the roadway at Eglin Parkway.  Google images from 04/2022 show deteriorated DWS and ped buttons that are misaligned in at least one of the two locations (the one further west appears compliant). </t>
  </si>
  <si>
    <t>Short segment of US98 east of Eglin Pkwy.  Pavered surface that is nonetheless F/S/SR.  VL shows regular maintenance (fan palms do not intrude into the path of travel).</t>
  </si>
  <si>
    <t>Same roadway/location - just .20 further east and ending just beyond Florida Place.   One crossing and one RRFB, both appear to have full width DWS and correctly aligned ped signage/buttons.</t>
  </si>
  <si>
    <t xml:space="preserve">US98 at Florida Avenue, westbound, north side of the roadway.  This short sample is basically just the intersection.  Since the VL a dedicated ped pole was added to the NW corner but Google Images from 04/2022 are insufficient to determine alignment.  DWS appears either missing in part or covered by detritus.   This should be examined onsite. </t>
  </si>
  <si>
    <t xml:space="preserve">Short segment of US98 until just east of Perry Avenue.  No intersections.  Pavered surface appears in F/S/SR condition. </t>
  </si>
  <si>
    <t>US98 near but not including Perry Avenue intersection.  No intersections and pavered surface appears in F/S/SR condition.</t>
  </si>
  <si>
    <t xml:space="preserve">US98 and Perry Ave Intersection (north side of Miracle Strip).  Ramps appear in good condition and ped signage/buttons are correct (though there is only E/W crossing at this location). </t>
  </si>
  <si>
    <t xml:space="preserve">US98/Miracle Strip eastbound to just west of John Beasly Park in Ft. Walton Beach.   No intersections or driveway aprons.  PAR is flat and appears if F/S/SR condition.  </t>
  </si>
  <si>
    <t xml:space="preserve">US98 beginning east of Gulf Shore Drive near West Marine.  Longer sample. Google images from 04/2022 show replaced concrete slabs and good pavement condition.  At the entrance to Southbay, the DWS are the old grid patterns, despite what appears to be newer or replaced ramps.  Same at the entrance to Pelican Beach   Not possible to determine whether the surface is still tactile.  There is a midblock crossing just west of Alvin's Island.  Only N/S crossing so signage isn't an issue.  These don't appear to be APS.  There is another at Silver Dunes, also in good shape but not APS.  Sample ends west of Airport Road.  </t>
  </si>
  <si>
    <t>A. Agree b. Agree</t>
  </si>
  <si>
    <t>US98/SR30 - no VL images for this sample.  Nothing beyond MP20.515</t>
  </si>
  <si>
    <t>US98/SR30 - no VL images for this sample.  Nothing beyond MP20.525</t>
  </si>
  <si>
    <t>57030030</t>
  </si>
  <si>
    <t xml:space="preserve">US98/SR30/Emerald Coast Parkway across from Henderson Beach State Park.  The multiuse facility is on the other side of the roadway.  In the VL, the only ped feature on this side of US98 is a marked asphalt bike lane.  However, Google images from 09/2022 show a F/S/SR concrete sidewalk.   Sample ends without any signalized intersections, but signed commercial driveways have DWS in contrasting colors, full width. </t>
  </si>
  <si>
    <t xml:space="preserve">US/98/SR30/Emerald Coast Parkway at Matthew Blvd.  As above the VL show no sidewalk facilities, though there are crossings at the Matthew/ECP intersection.  Google Image from 06/2018 show the sidewalk under construction.   Images from 09/2022 show a completed sidewalk and reconstructed intersection - ped poles/buttons are separate and DWS are full width and in contrasting color.  Sidewalk is F/S/SR and commercial drives have full width DWS. </t>
  </si>
  <si>
    <t xml:space="preserve">US98 at Hutchinson Street on the Circle K side of US98 in Destin.  Ped signage appears oriented correctly but even with the 04/2022 Google Images, it's not clear if there is any DWS at the main crossings of 98 or Hutchinson.  Beyond Hutchinson, eastbound there are no sidewalk facilities, just an asphalt shoulder. </t>
  </si>
  <si>
    <t>Construction Let 1/25 410390-3</t>
  </si>
  <si>
    <t>To be addressed in 410390-3</t>
  </si>
  <si>
    <t>US98 Eastbound.  VL shows no sidewalk facility until 23.776, rather there is a asphalt bike lane.   VL does show a crossing of 98 at Regatta Bay.  Google Images from 06/2022 show a new facility, F/S/SR.  Crossings of 98 and Regatta Bay have curb ramps, DWS in full width and contrasting colors and separate ped button poles.  Commercial driveways have DWS and pavement condition is good, with replaced slabs evident even though the facility is newer.</t>
  </si>
  <si>
    <t>US98 Eastbound west of Trista Terrace Ct/Tequesta Drive.   VL shows no facilities.  Google from 02/2020 shows sidewalk under construction and by 04/2022 a new sidewalk facility running the length of the sample.  No intersections, just commercial driveways.   Surfaces are F/S/SR.</t>
  </si>
  <si>
    <t>57040000</t>
  </si>
  <si>
    <t>SR20/SR85/John Sims Parkway.   No intersections - just uncontrolled driveways at commercial facilities.  Evidence of regular maintenance and slab replacement.  Surface appears F/S/SR</t>
  </si>
  <si>
    <t xml:space="preserve">SR20/SR85/John Sims Parkway at Walter Martin Road.  Short sample that really only encompasses the intersection and a sidewalk approach.  DWS appear compliant and the surface is F/S/SR, but the ped buttons are on a single pole and seem to be misaligned.   Google images are older - 01/2019. </t>
  </si>
  <si>
    <t>SR20 at Garnett Ave.  Google Images from 04/2022 show reconstructed curb ramps and F/S/SR surface.   FDOT data showing this as a 4" facility appears incorrect.  Sidewalk is at least 8 feet and possibly as high as 12"</t>
  </si>
  <si>
    <t xml:space="preserve">Short segment of SR20 (Eglin Parkway) just west of Beechview Drive in Ft. Walton Beach.  Only commercial drives, uncontrolled.   Google Images from 04/2022 show a generally F/S/SR surface. </t>
  </si>
  <si>
    <t xml:space="preserve">Only a single intersection in this sample of US20 at Patton Drive.  DWS are in contrasting color and are full width.   PAR is F/S/SR with evidence of regular maintenance and replacement slabs. </t>
  </si>
  <si>
    <t>SR20 approaching the Eglin AFB North Gate.  In the VL, the sidewalks are fairly new as evidenced by walkarounds at commercial entrances.  Only a single intersection at Kelley Road with DWS installed full width and in contrasting colors.</t>
  </si>
  <si>
    <t>SR20 in Niceville.  Sample starts at Turkey Creen Nature Trail (Evans Drive) and continues across the William Nathey Bridge.  The sidewalk is divided from roadway by a concrete barrier, but surfaces appear F/S/SR.</t>
  </si>
  <si>
    <t xml:space="preserve">SR20 at Pine Street (Niceville Christian Church).  Google Images are from 04/2022.  If there is a DWS, it is probably an older grid pattern.  Cannot tell from Google if they are still tactile.  Sidewalks appear in good condition.  No signalized intersections within this sample. </t>
  </si>
  <si>
    <t>SR20 @ McLaughlin Funeral Home.  The only intersection in the short segment is here and it appears to have paired curb cuts with full width DWS in contrasting color.</t>
  </si>
  <si>
    <t>na</t>
  </si>
  <si>
    <t>SR20 between Roberts Drive and Edgewater Drive.  Sidewalk is F/S/SR and the two intersections (unsignaled) have DWS the full width of the ramp in contrasting color.</t>
  </si>
  <si>
    <t xml:space="preserve">Beyond Roberts Drive on SR 20.  No issues with PAR apparent.  </t>
  </si>
  <si>
    <t>57040001</t>
  </si>
  <si>
    <t xml:space="preserve">SR145 at First Street in Fort Walton.  Google images show reconstruction between 2017 and 2020 and again before 2022.  Ped buttons/signals appear to be correctly oriented and there are full width DWS at signalized/controlled intersections. </t>
  </si>
  <si>
    <t xml:space="preserve">SR-145 (Perry Ave SE).  Most of the sample lacks ped facilities, just an asphalt shoulder.  However at about .260 there is a concrete sidewalk that runs the remaining section of the sample.  No intersections and no signed driveways.  Appears firm, stable and slip resistant, plus there does not seem to be appreciable slopes at driveway aprons. </t>
  </si>
  <si>
    <t xml:space="preserve">SR-145 (Perry Ave SE).  Sample begins at Robinsons Cruse Thru and there does seem to be a sidewalk gap between here and Perry Ave that was corrected before 04/2022 (Google Image).  DWS on both sides of crossing.  PAR F/S/SR. </t>
  </si>
  <si>
    <t>57040025</t>
  </si>
  <si>
    <t xml:space="preserve">SR397 beginning at Washington Ave. in Valparaiso.  DWS missing on both sides of Washington and Seminole Aves (could be old grid pattern in concrete but cannot verify tactility even with Google Image from 04/2022).   These are the only two intersections in the sample.  Pavement condition is fair bordering on poor and not all cross slopes at commercial driveway entrances have been addressed.   In addition, the Niceville and Ft. Walton directional signage appears to have been installed over the sidewalk.  Can't tell if there is adequate clearance.  D3 should probably conduct a site visit.   This location is </t>
  </si>
  <si>
    <t xml:space="preserve">A. Agree B. Agree
C. Sign height is 84’’. </t>
  </si>
  <si>
    <t>Construction Let 7/23 447591-1</t>
  </si>
  <si>
    <t>To be addressed in 447591-1</t>
  </si>
  <si>
    <t>57040027</t>
  </si>
  <si>
    <t xml:space="preserve">SR190/SR397 also in Valparaiso.  Sample starts at Chicago Ave (not signaled), crossing Edge Ave (Signaled), and then a long segment of sidewalk that has no other intersections.   Facility is F/S/SR with evidence of slab replacement in multiple locations.  Ped signage is staggered on top of each other on a single  at both curb ramps.  Buttons/signage appear correctly aligned.  </t>
  </si>
  <si>
    <t>57050000</t>
  </si>
  <si>
    <t xml:space="preserve">SR85/S Ferdon Blvd just before and after Nathey Ave near Lula J Edge Elementary School in Niceville.  VL shows an older facility with a lot of grinding.  VL isn't clear enough to determine presence/tactility of DWS.  Google Images from 02/2019 are a bit clearer - appears to be an old grid pattered DWS at Nathey.  Always possible that truncated dome mats have been added since 2019 but given the proximity to a school, I think it's best to flag this for D3 onsite. </t>
  </si>
  <si>
    <t>Construction Let 6/23 432566-1</t>
  </si>
  <si>
    <t>To be addressed in 432566-1</t>
  </si>
  <si>
    <t xml:space="preserve">SR85/S Ferdon Blvd Blvd beginning at the intersection with US90.  VL images aren't clear enough to determine presence of DWS at the porkchop island or the orientation of ped signage/buttons.  Google shows misaligned ped buttons at the SW corner; missing DWS at one of the porkchop ramps; misaligned ped buttons at the porkchop island.  Pavement condition is generally good.  Google Images are from 06/2022. </t>
  </si>
  <si>
    <t>A.Agree B. Agree C. Agree D. Agree E. Agree</t>
  </si>
  <si>
    <t xml:space="preserve">To be addressed in 432566-1 </t>
  </si>
  <si>
    <t>57080000</t>
  </si>
  <si>
    <t xml:space="preserve">SR4/SR189 just before the left turn to Blackwater River State Forest.  There is no sidewalk facility at this location, only paved shoulder.  </t>
  </si>
  <si>
    <t>SR4/SR189, same location but opposite side of the roadway.  Rural area, no sidewalk facility but wide paved shoulder.</t>
  </si>
  <si>
    <t>57090000</t>
  </si>
  <si>
    <t xml:space="preserve">SR285/Partin Drive in Niceville.   Sample begins at John Sims Parkway.  VL shows no DWS and the crossing of John Sims is offset so not visible via VL.  Google Image from 04/2022 shows either no DWS or grid patters without clear tactility; Ped Buttons to the north are misaligned perpendicular to the path of travel.   Can't tell about those to the south.  Needs site visit. </t>
  </si>
  <si>
    <t xml:space="preserve">A. Agree B. Agree </t>
  </si>
  <si>
    <t>Construction Let 12/22 445734-1</t>
  </si>
  <si>
    <t>To be addressed in 445734-1</t>
  </si>
  <si>
    <t>This sample segment lacks VL at the MP listed.</t>
  </si>
  <si>
    <t>57110000</t>
  </si>
  <si>
    <t xml:space="preserve">SR189/Beal Parkway - no signalized intersections but two signed stops at Kostaki Drive and Howell Drive; both have DWS continuous width.  Surface of sidewalk is F/S/SR with evidence of regular repair.  Driveway aprons are about half/half - older have excessive cross slopes but newer pours have level walk arounds, indicating that FDOT is addressing as part of maintenance work orders. </t>
  </si>
  <si>
    <t xml:space="preserve">SR189/Beal Parkway - very short segment near Fliva Ave.  Pavement condition is good, F/S/SR with evidence of regular slab replacement.  DWS is correctly installed and in contrasting color . . Perhaps a bit beat up.  Google Image from 04/2022. </t>
  </si>
  <si>
    <t xml:space="preserve">Same general area of SR189.  Residential with wide sidewalk showing regular maintenance.  As with 307, some newer sections of sidewalk include level walkaround at driveway aprons, others without repair still have (likely) excessive cross slope.  Again, I would attribute improvements to maintenance.  </t>
  </si>
  <si>
    <t xml:space="preserve">Also same general area of SR189, same side of the roadway.  This short segment includes an intersection with McArthur Ave, at which VL has unclear images of DWS.   Google images from 04/2022 show DWS but it is somewhat faded.  Next resurfacing should include replacement. </t>
  </si>
  <si>
    <t>SR189/Beal Parkway in approaching Oak Street and continuing for about .15 miles.   VL isn't clear enough to determine the sidewalk condition, which is in shadow.  Google Images from 03/2022 indicate reconstruction of ped facilities since VL were take.   Correct alignment of the ped buttons on both sides of Oak and they are on separate poles.   Stop controlled commercial driveways have full width DWS and pavement condition appears F/S/SR</t>
  </si>
  <si>
    <t xml:space="preserve">SR189/Beal Parkway in Wright, FL beginning at about Lincoln St.  There are no sidewalk facilities in this sample, though there is one signalized intersection and one intersection with a stop sign (Lincoln).  VL show the ramps but not the presence or condition of DWS.   Google Images from 03/2022 show a reconstructed ramps at Lincoln and yellow DWS installed full width.   Still there is no ped facility until about Hyders Carpets and these appear new.  Before that, asphalt commercial parking lots presumably serve the pedestrian.  The signaled intersection at Duloft has full width DWS and the ped buttons are on separate poles for each crossing and apart from the signal mast.  Thus, it makes little difference that that Beal Parkway crossing sign is perpendicular to POT.   The signage and button at Duloft is correct.  Biggest issue along this section is the lack of a continuous sidewalk.  New slabs are end at asphalt commercial drives of varying condition.  Still, this sample is compliant. </t>
  </si>
  <si>
    <t>57110028</t>
  </si>
  <si>
    <t xml:space="preserve">SR393/Mary Esther between Bryn Athyn Blvd and about Hollywood Blvd.  Other intersections are commercial driveways, stop controlled, with DWS.   Ped buttons at both Bryn Athyn and Hollywood are either ambiguous or entirely misoriented. </t>
  </si>
  <si>
    <t>Construction Let 5/23 443744-2</t>
  </si>
  <si>
    <t>To be addressed in 443744-2</t>
  </si>
  <si>
    <t>57130000</t>
  </si>
  <si>
    <t xml:space="preserve">SR189/Beal Parkway before Mooney Road.   No intersections and a concrete multiuse trail facility that appears F/S/SR without observable condition issues. </t>
  </si>
  <si>
    <t>58005000</t>
  </si>
  <si>
    <t xml:space="preserve">SR281/Avalon Blvd - long sample.  VL shows a fairly new sidewalk facility in good condition - F/S/SR with no observable slopes or issues.  Intersection at Highland Brae has contrasting color DWS in full width.  The rest of the sample is pristine with no intersections.  Prospective driveways are poured with level walkarounds.  </t>
  </si>
  <si>
    <t>58010000</t>
  </si>
  <si>
    <t xml:space="preserve">US90/SR10/SR87/Caroline Street approaching but not including Ward Basin Road/Dale Street.  Sidewalk is protected from roadway at railroad overpass.  Google shows F/S/SR surface with evidence of regular maintenance (07/2022).  </t>
  </si>
  <si>
    <t>58030000</t>
  </si>
  <si>
    <t>US98/SR30/Gulf Breeze Parkway - Fairly serious condition issue at MP.440 approaching the bridge.  No other intersections beyond commercial driveway entrances.  Checked against Google Image from 01/2022 shows that the buckled sidewalk slabs were replaced (but they are already buckling again).</t>
  </si>
  <si>
    <t>US98 in Gulf Breeze near the pedestrian bridge; surface is F/S/SR and in good repair with evidence of regular slab replacement and grinding.  Intersection at Daniel Street is signalized with ped signage/buttons.  Ped buttons on the mastarm post are misaligned.</t>
  </si>
  <si>
    <t xml:space="preserve">US98 approaching Baptist Hospital in Gulf Breeze (this sample is on the southside of 98, however).  VL shows pavement condition issues before/after the Whataburger requiring validation by Google.  Images from 12/2021 do not show a F/S/SR surface and the slopes/cross slopes at the commercial drive appear excessive.   Google Images not clear enough to determine ped button alignment at the signaled driveway east of Whataburger. </t>
  </si>
  <si>
    <t>A. Non standard sidewalk B. Ped Button is Correct</t>
  </si>
  <si>
    <t xml:space="preserve">Will be assessed in MRP for Compliance or Replacement. </t>
  </si>
  <si>
    <t>58040000</t>
  </si>
  <si>
    <t xml:space="preserve">SR87 - long sample though largely rural.  New sidewalk in good condition.  Stop controlled intersections at Holley Point Road; Grady Tolbert Rd; Nelson Street; Gordon Evans Rd, Burton Road, and Burton Circle all appear to have full width DWS in contrasting colors.  Slopes/cross slopes are negligible.  Driveway aprons all have level walkarounds.  </t>
  </si>
  <si>
    <t>58060000</t>
  </si>
  <si>
    <t xml:space="preserve">SR89/Alabama Street in Jay, FL- short sample containing no intersections.  Older facility but with evidence of slab replacement and handrails at 10"+ drop offs.  </t>
  </si>
  <si>
    <t xml:space="preserve">SR89/Alabama Street - same sample on the other side of the roadway.  There are no sidewalk facilities in the VL sample, just a wide paved shoulder in good condition. </t>
  </si>
  <si>
    <t>SR98/S Alabama Street in Jay - short sample but with an unsignaled midblock crossing near First Baptist.  Sidewalk is newer with wide landscaping and/or asphalt parking on either side of the facility, plus a wide paved shoulder.  DWS at crossing are black and installed full width.  Google image shows DWS surface covered by sand, but the image is actually older than the VL.</t>
  </si>
  <si>
    <t>58080000</t>
  </si>
  <si>
    <t xml:space="preserve">SR4/SR89 also in Jay, FL beginning at Jay Funeral Home and ending just beyond Calfee Street.  Again, Google image is older than VL by at least a year but both show a facility that is 5' wide.  DWS in black - not full width but possibly within 2" of the edge.  Facility likely dates to 2010 or 2022. </t>
  </si>
  <si>
    <t xml:space="preserve">SR4/SR89 - paved shoulder only - no sidewalk or crossings in this sample. </t>
  </si>
  <si>
    <t>58170000</t>
  </si>
  <si>
    <t xml:space="preserve">SR281/Avalon Blvd southbound approaching but not including the intersection of US98.  There are no pedestrian facilities in this sample, just a paved shoulder. </t>
  </si>
  <si>
    <t>58550000</t>
  </si>
  <si>
    <t>No VL for this roadway sample.</t>
  </si>
  <si>
    <t>59010000</t>
  </si>
  <si>
    <t xml:space="preserve">US98/US319/SR61 in Panacea across from the water system offices.  There are no pedestrian facilities in this sample, just paved shoulder. </t>
  </si>
  <si>
    <t>59030000</t>
  </si>
  <si>
    <t>US319/SR377/Sopchoppy Hwy - while there are intermittent facilities on the opposite side of the roadway, this sample has only a paved shoulder (good condition).</t>
  </si>
  <si>
    <t>59040000</t>
  </si>
  <si>
    <t xml:space="preserve">SR363 at St. Marks near trail head.  Full width DWS at E/S and N/S crossing - signed only.  Sample does not go all the way to Bo Lynn's.  Sidewalk in good condition and F/S/SR.  Google images are four years older than VL. </t>
  </si>
  <si>
    <t xml:space="preserve">SR363 North in St. Marks.  F/S/SR sidewalk in good condition; only a single signed intersection at Howard Ave, full width DWS in contrasting color.   VL is more recent than Google by several years. </t>
  </si>
  <si>
    <t>60010000</t>
  </si>
  <si>
    <t xml:space="preserve">US90/SR10 just shy of US331 in Defuniak Springs; controlled stops at City Hall Road, S. 18th Street and S 20th St.  All have full width DWS in contrasting color and pavement appears F/S/SR. </t>
  </si>
  <si>
    <t>US/90/SR 10 in Defuniak Springs.  Only a single intersection in this sampled, stop controlled at S. 2nd Street.  Older Google images but VL shows F/S/SR surface that was constructed with level walk arounds at driveway aprons.</t>
  </si>
  <si>
    <t>60020000</t>
  </si>
  <si>
    <t xml:space="preserve">US98/SR30/Scenic Gulf Drive, Sandestin, FL.  Sample begins at Snowdrift Road and has numerous controlled/uncontrolled stops at driveways in addition to intersections at SandTrap Road (signed), Hidden Dunes (signed), Beach Drive (signed), Coffeen Nature Preserve (signed).  There are signalized intersections at Sandestin Blvd (ped buttons on separate poles and oriented parallel to path of travel); Baytown Lane (ped button incorrectly aligned, but as it is the only button for the one way crossing, it is likely okay); Sandestine Lane (same as Baytown, however, the DWS is grid pattered.  Appears to have tactility, however); Mack Bayou Road (again, misaligned single ped button but cannot determine DWS from VL.  Google Image from 04/2022 shows no DWS).  Sidewalk ends as roadway transitions into purely rural stretch.  Last DWS and curb cut is a Topsail Road.   Overall pavement condition is good and F/S/SR.  Unlike most of the D3 samples I've reviewed, this long sample did not include level walkarounds at driveway aprons :(.   Failing this only for the DWS at Mack Bayou . . probably needs a truncated dome mat unless the surface is still detectable by cane. </t>
  </si>
  <si>
    <t>There are no pedestrian facilities in this sample, only a paved shoulder.  There may be a concrete sidewalk in front of the Good News Church bordered by a low wall, but that would be pretty clearly church property and not adjacent to the roadway.</t>
  </si>
  <si>
    <t xml:space="preserve">US98/SR30/Scenic Gulf Drive.  Sample begins at Bishop Tolbert Road, which is also where the facility starts.    F/S/SR with DWS in contrasting color at most controlled stops, largely commercial.   Entire sample has level walkarounds at driveway aprons.  At CR393 intersection, the ped buttons are oriented perpendicular to path of travel and the DWS are the grid patterns, not truncated domes.   Cannot determine tactility even with Google Images from 04/2022. </t>
  </si>
  <si>
    <t>Construction Let 1/22 443650-1</t>
  </si>
  <si>
    <t>To be addressed in 443650-1</t>
  </si>
  <si>
    <t xml:space="preserve">US98 and S. Wall Street in Panama City Beach.   Ped buttons appear to be finger operated but Google from 09/2022 shows the sidewalk and crossing under reconstruction.  At some point between the VL and Google Image, DWS mats were installed in yellow.  Sample ends just west of N. Orange St.  Surface is F/S/SR with level walkarounds at driveway aprons. </t>
  </si>
  <si>
    <t>60060000</t>
  </si>
  <si>
    <t xml:space="preserve">US331/SR187 at US90 in Defuniak Springs - short sample segment.  Ped buttons are misaligned.  DWS added since the VL.  Google Images from 06/2022. </t>
  </si>
  <si>
    <t>Construction Let 3/24 443673-2</t>
  </si>
  <si>
    <t>To be addressed in 443673-2</t>
  </si>
  <si>
    <t>60070000</t>
  </si>
  <si>
    <t xml:space="preserve">SR83/N 9th St beginning at about W. Burdick Ave.  Newer crossing and flush transitions.  Sidewalk is older but F/S/SR with evidence of replaced slabs and grinding.  </t>
  </si>
  <si>
    <t>Same roadway, same area. Sample ends just before Government St.  No intersections or driveways.   Sidewalk is older but F/S/SR with evidence of replaced slabs and grinding.</t>
  </si>
  <si>
    <t>61040000</t>
  </si>
  <si>
    <t xml:space="preserve">SR79/Dog Track Road beginning at about Obies Street and ending at SR20.  Sidewalk condition looks good but there is a large grass median between roadway asphalt and concrete.  At the SR20 intersection Ped buttons on some corners are on single poles and appear misoriented.  Google shows that other corners have separated buttons that are correctly oriented (i.e. SW corner).  No apparent condition issues with DWS or PAR. </t>
  </si>
  <si>
    <t xml:space="preserve">SR79/Dog Track Road beginning at Jiffy Lane and ending just beyond the Budweiser Plant.   DWS installed full width and in contrasting colors.  Pavement condition is good and F/S/SR.   Commercial and residential driveway aprons have level walk arounds. </t>
  </si>
  <si>
    <t xml:space="preserve">SR79/Dog Track Road sample begins with the sidewalk at about 11.525 and continues through New Hope.   Intersection at Homes Valley Road has full width DWS and driveway entrances at church and residential properties have level walk arounds.   VL of sidewalk ends at 13.117 though there is evidence of construction continuing. </t>
  </si>
  <si>
    <t>61080000</t>
  </si>
  <si>
    <t xml:space="preserve">SR77/Washington Street northbound up to US90 in Chipley.  Older facility with evidence of regular slab replacement and repair.  Intersection has ped buttons and signage aligned perpendicular to path of travel.  DWS are truncated dome mats in contrasting color, full width.  </t>
  </si>
  <si>
    <t>Construction Let 4/22 426973-1</t>
  </si>
  <si>
    <t>To be addressed in 426973-1</t>
  </si>
  <si>
    <t xml:space="preserve">SR77/Washington Street beginning at about Old Bonifay Road and ending before the Sunoco Station at Glenview.   Old Bonifay is the only intersection in this sample and has DWS installed full width.   Sidewalk is older but condition is good and F/S/SR with evidence of slab replacement.  Driveway aprons are not walkarounds but have level PAR at the top of the driveway.  Since VL, Google shows a reconstructed intersection at SR77 and Glenview Ave.  It appears that the new ped buttons/signage is misaligned perpendicular to path of travel.  Needs to be checked since Google images from 04/2022 aren't entirely clear and it's easy to confuse them with the 2013 images. </t>
  </si>
  <si>
    <t>Construction Let 1/26 450802-1</t>
  </si>
  <si>
    <t>To be addressed in 450802-1</t>
  </si>
  <si>
    <t>District 3 has a population of 3578 unique sidewalk segments (828.8 miles) with a sample size of 347 sidewalks segments (78.9 miles). We are 95% confident that all of District 3 is between 69.9% and 79.9% correct.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</si>
</sst>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00"/>
    <numFmt numFmtId="166" formatCode="0.000"/>
    <numFmt numFmtId="167" formatCode="0.0"/>
    <numFmt numFmtId="168" formatCode="00000000"/>
  </numFmts>
  <fonts count="22"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sz val="14"/>
      <color theme="1"/>
      <name val="Calibri"/>
      <family val="2"/>
      <scheme val="minor"/>
    </font>
    <font>
      <sz val="26"/>
      <color theme="1"/>
      <name val="Calibri"/>
      <family val="2"/>
      <scheme val="minor"/>
    </font>
    <font>
      <b/>
      <sz val="11"/>
      <name val="Calibri"/>
      <family val="2"/>
      <scheme val="minor"/>
    </font>
    <font>
      <sz val="11"/>
      <name val="Calibri"/>
      <family val="2"/>
      <scheme val="minor"/>
    </font>
    <font>
      <u/>
      <sz val="11"/>
      <color theme="1"/>
      <name val="Calibri"/>
      <family val="2"/>
      <scheme val="minor"/>
    </font>
    <font>
      <u/>
      <sz val="11"/>
      <color theme="10"/>
      <name val="Calibri"/>
      <family val="2"/>
      <scheme val="minor"/>
    </font>
    <font>
      <b/>
      <sz val="24"/>
      <color theme="1"/>
      <name val="Calibri"/>
      <family val="2"/>
      <scheme val="minor"/>
    </font>
    <font>
      <sz val="11"/>
      <color indexed="8"/>
      <name val="Calibri"/>
      <family val="2"/>
      <scheme val="minor"/>
    </font>
    <font>
      <sz val="11"/>
      <color rgb="FFFF0000"/>
      <name val="Calibri"/>
      <family val="2"/>
      <scheme val="minor"/>
    </font>
    <font>
      <sz val="11"/>
      <color rgb="FF000000"/>
      <name val="Calibri"/>
      <family val="2"/>
    </font>
    <font>
      <sz val="11"/>
      <color rgb="FF000000"/>
      <name val="Calibri"/>
      <family val="2"/>
      <scheme val="minor"/>
    </font>
  </fonts>
  <fills count="12">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rgb="FFFFFF99"/>
        <bgColor indexed="64"/>
      </patternFill>
    </fill>
    <fill>
      <patternFill patternType="solid">
        <fgColor rgb="FFFFFF00"/>
        <bgColor indexed="64"/>
      </patternFill>
    </fill>
    <fill>
      <patternFill patternType="solid">
        <fgColor rgb="FF002060"/>
        <bgColor indexed="64"/>
      </patternFill>
    </fill>
    <fill>
      <patternFill patternType="solid">
        <fgColor theme="4" tint="-0.499984740745262"/>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59999389629810485"/>
        <bgColor indexed="64"/>
      </patternFill>
    </fill>
    <fill>
      <patternFill patternType="solid">
        <fgColor rgb="FF00B050"/>
        <bgColor indexed="64"/>
      </patternFill>
    </fill>
  </fills>
  <borders count="29">
    <border>
      <left/>
      <right/>
      <top/>
      <bottom/>
      <diagonal/>
    </border>
    <border>
      <left style="thin">
        <color theme="0"/>
      </left>
      <right style="thin">
        <color theme="0"/>
      </right>
      <top style="thin">
        <color theme="0"/>
      </top>
      <bottom style="thin">
        <color theme="0"/>
      </bottom>
      <diagonal/>
    </border>
    <border>
      <left/>
      <right/>
      <top/>
      <bottom style="thin">
        <color auto="1"/>
      </bottom>
      <diagonal/>
    </border>
    <border>
      <left/>
      <right style="thin">
        <color theme="0"/>
      </right>
      <top style="thin">
        <color theme="0"/>
      </top>
      <bottom style="thin">
        <color theme="0"/>
      </bottom>
      <diagonal/>
    </border>
    <border>
      <left style="thin">
        <color theme="0"/>
      </left>
      <right/>
      <top style="thin">
        <color theme="0"/>
      </top>
      <bottom/>
      <diagonal/>
    </border>
    <border>
      <left style="thin">
        <color theme="0"/>
      </left>
      <right style="thin">
        <color theme="0"/>
      </right>
      <top style="thin">
        <color theme="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theme="0"/>
      </bottom>
      <diagonal/>
    </border>
    <border>
      <left style="medium">
        <color indexed="64"/>
      </left>
      <right style="medium">
        <color indexed="64"/>
      </right>
      <top style="medium">
        <color indexed="64"/>
      </top>
      <bottom style="thin">
        <color theme="0"/>
      </bottom>
      <diagonal/>
    </border>
    <border>
      <left style="thin">
        <color theme="0"/>
      </left>
      <right style="thin">
        <color theme="0"/>
      </right>
      <top style="thin">
        <color theme="0"/>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theme="0"/>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theme="0"/>
      </top>
      <bottom style="thin">
        <color indexed="64"/>
      </bottom>
      <diagonal/>
    </border>
    <border>
      <left style="thin">
        <color indexed="64"/>
      </left>
      <right style="thin">
        <color indexed="64"/>
      </right>
      <top/>
      <bottom style="thin">
        <color indexed="64"/>
      </bottom>
      <diagonal/>
    </border>
    <border>
      <left style="thin">
        <color theme="0"/>
      </left>
      <right/>
      <top/>
      <bottom/>
      <diagonal/>
    </border>
    <border>
      <left style="medium">
        <color auto="1"/>
      </left>
      <right style="medium">
        <color auto="1"/>
      </right>
      <top style="medium">
        <color auto="1"/>
      </top>
      <bottom/>
      <diagonal/>
    </border>
    <border>
      <left style="thin">
        <color theme="0"/>
      </left>
      <right style="thin">
        <color theme="0"/>
      </right>
      <top/>
      <bottom style="thin">
        <color theme="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rgb="FF000000"/>
      </left>
      <right/>
      <top style="thin">
        <color rgb="FF000000"/>
      </top>
      <bottom style="thin">
        <color rgb="FF000000"/>
      </bottom>
      <diagonal/>
    </border>
  </borders>
  <cellStyleXfs count="14">
    <xf numFmtId="0" fontId="0" fillId="0" borderId="0"/>
    <xf numFmtId="0" fontId="7" fillId="0" borderId="0"/>
    <xf numFmtId="9" fontId="6" fillId="0" borderId="0" applyFont="0" applyFill="0" applyBorder="0" applyAlignment="0" applyProtection="0"/>
    <xf numFmtId="0" fontId="6" fillId="0" borderId="0"/>
    <xf numFmtId="0" fontId="5" fillId="0" borderId="0"/>
    <xf numFmtId="0" fontId="16" fillId="0" borderId="0" applyNumberFormat="0" applyFill="0" applyBorder="0" applyAlignment="0" applyProtection="0"/>
    <xf numFmtId="0" fontId="4" fillId="0" borderId="0"/>
    <xf numFmtId="9" fontId="4"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18" fillId="0" borderId="0" applyFill="0"/>
  </cellStyleXfs>
  <cellXfs count="151">
    <xf numFmtId="0" fontId="0" fillId="0" borderId="0" xfId="0"/>
    <xf numFmtId="0" fontId="9" fillId="0" borderId="0" xfId="4" applyFont="1"/>
    <xf numFmtId="0" fontId="5" fillId="0" borderId="0" xfId="4"/>
    <xf numFmtId="0" fontId="16" fillId="0" borderId="0" xfId="5"/>
    <xf numFmtId="0" fontId="0" fillId="0" borderId="0" xfId="0" applyAlignment="1">
      <alignment horizontal="centerContinuous" vertical="center"/>
    </xf>
    <xf numFmtId="0" fontId="0" fillId="0" borderId="0" xfId="0" applyAlignment="1">
      <alignment wrapText="1"/>
    </xf>
    <xf numFmtId="0" fontId="17" fillId="0" borderId="0" xfId="10" applyFont="1" applyAlignment="1" applyProtection="1">
      <alignment horizontal="centerContinuous" vertical="center"/>
      <protection locked="0"/>
    </xf>
    <xf numFmtId="0" fontId="2" fillId="0" borderId="0" xfId="10" applyAlignment="1" applyProtection="1">
      <alignment horizontal="centerContinuous" vertical="center"/>
      <protection locked="0"/>
    </xf>
    <xf numFmtId="0" fontId="2" fillId="0" borderId="0" xfId="10" applyAlignment="1" applyProtection="1">
      <alignment horizontal="centerContinuous" vertical="top"/>
      <protection locked="0"/>
    </xf>
    <xf numFmtId="0" fontId="0" fillId="9" borderId="0" xfId="0" applyFill="1" applyAlignment="1">
      <alignment horizontal="left" vertical="top"/>
    </xf>
    <xf numFmtId="0" fontId="2" fillId="0" borderId="0" xfId="10" applyProtection="1">
      <protection locked="0"/>
    </xf>
    <xf numFmtId="0" fontId="9" fillId="0" borderId="0" xfId="10" applyFont="1" applyAlignment="1" applyProtection="1">
      <alignment horizontal="center" vertical="center"/>
      <protection locked="0"/>
    </xf>
    <xf numFmtId="0" fontId="10" fillId="2" borderId="1" xfId="10" applyFont="1" applyFill="1" applyBorder="1" applyAlignment="1" applyProtection="1">
      <alignment horizontal="center" vertical="center" wrapText="1"/>
      <protection locked="0"/>
    </xf>
    <xf numFmtId="0" fontId="10" fillId="2" borderId="1" xfId="10" quotePrefix="1" applyFont="1" applyFill="1" applyBorder="1" applyAlignment="1" applyProtection="1">
      <alignment horizontal="center" vertical="center" wrapText="1"/>
      <protection locked="0"/>
    </xf>
    <xf numFmtId="0" fontId="10" fillId="3" borderId="1" xfId="10" applyFont="1" applyFill="1" applyBorder="1" applyAlignment="1">
      <alignment horizontal="center" vertical="center"/>
    </xf>
    <xf numFmtId="0" fontId="10" fillId="3" borderId="1" xfId="10" applyFont="1" applyFill="1" applyBorder="1" applyAlignment="1" applyProtection="1">
      <alignment horizontal="center" vertical="center"/>
      <protection locked="0"/>
    </xf>
    <xf numFmtId="9" fontId="10" fillId="3" borderId="1" xfId="10" applyNumberFormat="1" applyFont="1" applyFill="1" applyBorder="1" applyAlignment="1">
      <alignment horizontal="center" vertical="center"/>
    </xf>
    <xf numFmtId="164" fontId="10" fillId="3" borderId="1" xfId="10" applyNumberFormat="1" applyFont="1" applyFill="1" applyBorder="1" applyAlignment="1">
      <alignment horizontal="center" vertical="center"/>
    </xf>
    <xf numFmtId="164" fontId="10" fillId="3" borderId="1" xfId="11" applyNumberFormat="1" applyFont="1" applyFill="1" applyBorder="1" applyAlignment="1" applyProtection="1">
      <alignment horizontal="center" vertical="center"/>
      <protection locked="0"/>
    </xf>
    <xf numFmtId="0" fontId="0" fillId="0" borderId="0" xfId="0" applyAlignment="1">
      <alignment vertical="top" wrapText="1"/>
    </xf>
    <xf numFmtId="0" fontId="2" fillId="0" borderId="0" xfId="10" applyAlignment="1" applyProtection="1">
      <alignment horizontal="left" vertical="center" wrapText="1"/>
      <protection locked="0"/>
    </xf>
    <xf numFmtId="0" fontId="9" fillId="0" borderId="23" xfId="10" applyFont="1" applyBorder="1" applyAlignment="1" applyProtection="1">
      <alignment horizontal="center" wrapText="1"/>
      <protection locked="0"/>
    </xf>
    <xf numFmtId="0" fontId="9" fillId="0" borderId="8" xfId="10" applyFont="1" applyBorder="1" applyAlignment="1" applyProtection="1">
      <alignment horizontal="centerContinuous"/>
      <protection locked="0"/>
    </xf>
    <xf numFmtId="0" fontId="2" fillId="0" borderId="9" xfId="10" applyBorder="1" applyAlignment="1" applyProtection="1">
      <alignment horizontal="centerContinuous"/>
      <protection locked="0"/>
    </xf>
    <xf numFmtId="0" fontId="2" fillId="0" borderId="10" xfId="10" applyBorder="1" applyAlignment="1" applyProtection="1">
      <alignment horizontal="centerContinuous"/>
      <protection locked="0"/>
    </xf>
    <xf numFmtId="0" fontId="2" fillId="0" borderId="0" xfId="10" applyAlignment="1" applyProtection="1">
      <alignment vertical="top"/>
      <protection locked="0"/>
    </xf>
    <xf numFmtId="0" fontId="12" fillId="0" borderId="0" xfId="10" applyFont="1" applyProtection="1">
      <protection locked="0"/>
    </xf>
    <xf numFmtId="0" fontId="9" fillId="0" borderId="23" xfId="10" applyFont="1" applyBorder="1" applyAlignment="1" applyProtection="1">
      <alignment horizontal="center" vertical="center" wrapText="1"/>
      <protection locked="0"/>
    </xf>
    <xf numFmtId="0" fontId="2" fillId="6" borderId="0" xfId="10" applyFill="1" applyAlignment="1" applyProtection="1">
      <alignment horizontal="center"/>
      <protection locked="0"/>
    </xf>
    <xf numFmtId="164" fontId="9" fillId="5" borderId="11" xfId="10" applyNumberFormat="1" applyFont="1" applyFill="1" applyBorder="1" applyAlignment="1" applyProtection="1">
      <alignment horizontal="center"/>
      <protection locked="0"/>
    </xf>
    <xf numFmtId="0" fontId="2" fillId="5" borderId="12" xfId="10" applyFill="1" applyBorder="1" applyAlignment="1" applyProtection="1">
      <alignment horizontal="center"/>
      <protection locked="0"/>
    </xf>
    <xf numFmtId="164" fontId="9" fillId="5" borderId="12" xfId="10" applyNumberFormat="1" applyFont="1" applyFill="1" applyBorder="1" applyAlignment="1" applyProtection="1">
      <alignment horizontal="center"/>
      <protection locked="0"/>
    </xf>
    <xf numFmtId="0" fontId="2" fillId="0" borderId="0" xfId="10" applyAlignment="1" applyProtection="1">
      <alignment horizontal="center"/>
      <protection locked="0"/>
    </xf>
    <xf numFmtId="0" fontId="2" fillId="0" borderId="0" xfId="10" applyAlignment="1" applyProtection="1">
      <alignment horizontal="center" vertical="top" wrapText="1"/>
      <protection locked="0"/>
    </xf>
    <xf numFmtId="1" fontId="8" fillId="6" borderId="1" xfId="10" applyNumberFormat="1" applyFont="1" applyFill="1" applyBorder="1" applyAlignment="1" applyProtection="1">
      <alignment horizontal="center" vertical="center"/>
      <protection locked="0"/>
    </xf>
    <xf numFmtId="1" fontId="8" fillId="6" borderId="1" xfId="10" applyNumberFormat="1" applyFont="1" applyFill="1" applyBorder="1" applyAlignment="1" applyProtection="1">
      <alignment horizontal="center" vertical="center" wrapText="1"/>
      <protection locked="0"/>
    </xf>
    <xf numFmtId="1" fontId="8" fillId="6" borderId="5" xfId="10" applyNumberFormat="1" applyFont="1" applyFill="1" applyBorder="1" applyAlignment="1" applyProtection="1">
      <alignment horizontal="center" vertical="center"/>
      <protection locked="0"/>
    </xf>
    <xf numFmtId="0" fontId="2" fillId="0" borderId="5" xfId="10" applyBorder="1" applyAlignment="1">
      <alignment horizontal="center" vertical="center"/>
    </xf>
    <xf numFmtId="0" fontId="8" fillId="7" borderId="0" xfId="10" applyFont="1" applyFill="1" applyAlignment="1" applyProtection="1">
      <alignment horizontal="center" vertical="center"/>
      <protection locked="0"/>
    </xf>
    <xf numFmtId="168" fontId="2" fillId="0" borderId="6" xfId="10" applyNumberFormat="1" applyBorder="1" applyAlignment="1" applyProtection="1">
      <alignment horizontal="center" vertical="center"/>
      <protection locked="0"/>
    </xf>
    <xf numFmtId="0" fontId="2" fillId="0" borderId="6" xfId="10" applyBorder="1" applyAlignment="1" applyProtection="1">
      <alignment horizontal="center" vertical="center"/>
      <protection locked="0"/>
    </xf>
    <xf numFmtId="0" fontId="9" fillId="0" borderId="6" xfId="10" applyFont="1" applyBorder="1" applyAlignment="1" applyProtection="1">
      <alignment horizontal="center" vertical="center"/>
      <protection locked="0"/>
    </xf>
    <xf numFmtId="0" fontId="2" fillId="7" borderId="6" xfId="10" applyFill="1" applyBorder="1" applyAlignment="1" applyProtection="1">
      <alignment horizontal="center" vertical="center"/>
      <protection locked="0"/>
    </xf>
    <xf numFmtId="0" fontId="2" fillId="7" borderId="6" xfId="12" applyFill="1" applyBorder="1" applyAlignment="1" applyProtection="1">
      <alignment horizontal="center" vertical="center"/>
      <protection locked="0"/>
    </xf>
    <xf numFmtId="0" fontId="14" fillId="0" borderId="6" xfId="10" applyFont="1" applyBorder="1" applyAlignment="1" applyProtection="1">
      <alignment horizontal="center" vertical="center"/>
      <protection locked="0"/>
    </xf>
    <xf numFmtId="14" fontId="14" fillId="0" borderId="6" xfId="10" applyNumberFormat="1" applyFont="1" applyBorder="1" applyAlignment="1" applyProtection="1">
      <alignment horizontal="center" vertical="center"/>
      <protection locked="0"/>
    </xf>
    <xf numFmtId="0" fontId="16" fillId="0" borderId="6" xfId="5" applyFill="1" applyBorder="1" applyAlignment="1" applyProtection="1">
      <alignment horizontal="center" vertical="center"/>
      <protection locked="0"/>
    </xf>
    <xf numFmtId="0" fontId="14" fillId="0" borderId="25" xfId="10" applyFont="1" applyBorder="1" applyAlignment="1" applyProtection="1">
      <alignment horizontal="left" vertical="top" wrapText="1"/>
      <protection locked="0"/>
    </xf>
    <xf numFmtId="0" fontId="0" fillId="0" borderId="25" xfId="13" applyFont="1" applyBorder="1" applyAlignment="1">
      <alignment horizontal="left" vertical="top"/>
    </xf>
    <xf numFmtId="0" fontId="0" fillId="0" borderId="6" xfId="0" applyBorder="1" applyAlignment="1">
      <alignment horizontal="left" vertical="top" wrapText="1"/>
    </xf>
    <xf numFmtId="0" fontId="0" fillId="0" borderId="6" xfId="0" applyBorder="1" applyAlignment="1">
      <alignment horizontal="left" vertical="top"/>
    </xf>
    <xf numFmtId="0" fontId="0" fillId="0" borderId="25" xfId="0" applyBorder="1" applyAlignment="1">
      <alignment horizontal="left" vertical="top"/>
    </xf>
    <xf numFmtId="168" fontId="2" fillId="8" borderId="6" xfId="10" applyNumberFormat="1" applyFill="1" applyBorder="1" applyAlignment="1" applyProtection="1">
      <alignment horizontal="center" vertical="center"/>
      <protection locked="0"/>
    </xf>
    <xf numFmtId="0" fontId="2" fillId="8" borderId="6" xfId="10" applyFill="1" applyBorder="1" applyAlignment="1" applyProtection="1">
      <alignment horizontal="center" vertical="center"/>
      <protection locked="0"/>
    </xf>
    <xf numFmtId="0" fontId="9" fillId="8" borderId="6" xfId="10" applyFont="1" applyFill="1" applyBorder="1" applyAlignment="1" applyProtection="1">
      <alignment horizontal="center" vertical="center"/>
      <protection locked="0"/>
    </xf>
    <xf numFmtId="0" fontId="14" fillId="8" borderId="6" xfId="10" applyFont="1" applyFill="1" applyBorder="1" applyAlignment="1" applyProtection="1">
      <alignment horizontal="center" vertical="center"/>
      <protection locked="0"/>
    </xf>
    <xf numFmtId="14" fontId="14" fillId="8" borderId="6" xfId="10" applyNumberFormat="1" applyFont="1" applyFill="1" applyBorder="1" applyAlignment="1" applyProtection="1">
      <alignment horizontal="center" vertical="center"/>
      <protection locked="0"/>
    </xf>
    <xf numFmtId="0" fontId="16" fillId="8" borderId="6" xfId="5" applyFill="1" applyBorder="1" applyAlignment="1" applyProtection="1">
      <alignment horizontal="center" vertical="center"/>
      <protection locked="0"/>
    </xf>
    <xf numFmtId="0" fontId="14" fillId="8" borderId="25" xfId="10" applyFont="1" applyFill="1" applyBorder="1" applyAlignment="1" applyProtection="1">
      <alignment horizontal="left" vertical="top" wrapText="1"/>
      <protection locked="0"/>
    </xf>
    <xf numFmtId="168" fontId="2" fillId="8" borderId="6" xfId="10" quotePrefix="1" applyNumberFormat="1" applyFill="1" applyBorder="1" applyAlignment="1" applyProtection="1">
      <alignment horizontal="center" vertical="center"/>
      <protection locked="0"/>
    </xf>
    <xf numFmtId="0" fontId="2" fillId="8" borderId="6" xfId="12" applyFill="1" applyBorder="1" applyAlignment="1" applyProtection="1">
      <alignment horizontal="center" vertical="center"/>
      <protection locked="0"/>
    </xf>
    <xf numFmtId="0" fontId="14" fillId="11" borderId="6" xfId="10" applyFont="1" applyFill="1" applyBorder="1" applyAlignment="1" applyProtection="1">
      <alignment horizontal="center" vertical="center"/>
      <protection locked="0"/>
    </xf>
    <xf numFmtId="0" fontId="20" fillId="0" borderId="6" xfId="0" applyFont="1" applyBorder="1" applyAlignment="1">
      <alignment horizontal="left" vertical="top" wrapText="1"/>
    </xf>
    <xf numFmtId="0" fontId="20" fillId="0" borderId="6" xfId="0" applyFont="1" applyBorder="1" applyAlignment="1">
      <alignment horizontal="left" vertical="top"/>
    </xf>
    <xf numFmtId="0" fontId="21" fillId="0" borderId="6" xfId="0" applyFont="1" applyBorder="1" applyAlignment="1">
      <alignment horizontal="left" vertical="top"/>
    </xf>
    <xf numFmtId="0" fontId="20" fillId="0" borderId="6" xfId="0" applyFont="1" applyBorder="1" applyAlignment="1">
      <alignment vertical="top" wrapText="1"/>
    </xf>
    <xf numFmtId="0" fontId="20" fillId="0" borderId="6" xfId="0" applyFont="1" applyBorder="1" applyAlignment="1">
      <alignment vertical="top"/>
    </xf>
    <xf numFmtId="0" fontId="0" fillId="0" borderId="6" xfId="0" applyBorder="1" applyAlignment="1">
      <alignment vertical="center" wrapText="1"/>
    </xf>
    <xf numFmtId="0" fontId="2" fillId="0" borderId="6" xfId="12" applyBorder="1" applyAlignment="1" applyProtection="1">
      <alignment horizontal="center" vertical="center"/>
      <protection locked="0"/>
    </xf>
    <xf numFmtId="0" fontId="0" fillId="0" borderId="25" xfId="0" applyBorder="1" applyAlignment="1">
      <alignment horizontal="left" vertical="top" wrapText="1"/>
    </xf>
    <xf numFmtId="0" fontId="21" fillId="0" borderId="6" xfId="0" applyFont="1" applyBorder="1" applyAlignment="1">
      <alignment horizontal="left" vertical="top" wrapText="1"/>
    </xf>
    <xf numFmtId="168" fontId="2" fillId="8" borderId="7" xfId="10" applyNumberFormat="1" applyFill="1" applyBorder="1" applyAlignment="1" applyProtection="1">
      <alignment horizontal="center" vertical="center"/>
      <protection locked="0"/>
    </xf>
    <xf numFmtId="0" fontId="2" fillId="8" borderId="7" xfId="10" applyFill="1" applyBorder="1" applyAlignment="1" applyProtection="1">
      <alignment horizontal="center" vertical="center"/>
      <protection locked="0"/>
    </xf>
    <xf numFmtId="0" fontId="14" fillId="8" borderId="6" xfId="10" applyFont="1" applyFill="1" applyBorder="1" applyAlignment="1" applyProtection="1">
      <alignment horizontal="center" vertical="center" wrapText="1"/>
      <protection locked="0"/>
    </xf>
    <xf numFmtId="168" fontId="2" fillId="0" borderId="6" xfId="10" quotePrefix="1" applyNumberFormat="1" applyBorder="1" applyAlignment="1" applyProtection="1">
      <alignment horizontal="center" vertical="center"/>
      <protection locked="0"/>
    </xf>
    <xf numFmtId="16" fontId="14" fillId="0" borderId="6" xfId="10" applyNumberFormat="1" applyFont="1" applyBorder="1" applyAlignment="1" applyProtection="1">
      <alignment horizontal="center" vertical="center"/>
      <protection locked="0"/>
    </xf>
    <xf numFmtId="168" fontId="2" fillId="8" borderId="6" xfId="10" applyNumberFormat="1" applyFill="1" applyBorder="1" applyAlignment="1">
      <alignment horizontal="center" vertical="center"/>
    </xf>
    <xf numFmtId="166" fontId="2" fillId="8" borderId="6" xfId="10" applyNumberFormat="1" applyFill="1" applyBorder="1" applyAlignment="1">
      <alignment horizontal="center" vertical="center"/>
    </xf>
    <xf numFmtId="1" fontId="2" fillId="8" borderId="6" xfId="10" applyNumberFormat="1" applyFill="1" applyBorder="1" applyAlignment="1">
      <alignment horizontal="center" vertical="center"/>
    </xf>
    <xf numFmtId="0" fontId="0" fillId="0" borderId="6" xfId="0" applyBorder="1" applyAlignment="1">
      <alignment vertical="top" wrapText="1"/>
    </xf>
    <xf numFmtId="0" fontId="21" fillId="0" borderId="6" xfId="0" applyFont="1" applyBorder="1"/>
    <xf numFmtId="0" fontId="0" fillId="0" borderId="25" xfId="0" applyBorder="1" applyAlignment="1">
      <alignment vertical="top"/>
    </xf>
    <xf numFmtId="0" fontId="0" fillId="0" borderId="6" xfId="0" applyBorder="1" applyAlignment="1">
      <alignment wrapText="1"/>
    </xf>
    <xf numFmtId="0" fontId="0" fillId="0" borderId="6" xfId="0" applyBorder="1"/>
    <xf numFmtId="0" fontId="21" fillId="0" borderId="6" xfId="0" applyFont="1" applyBorder="1" applyAlignment="1">
      <alignment vertical="top"/>
    </xf>
    <xf numFmtId="0" fontId="0" fillId="0" borderId="25" xfId="0" applyBorder="1" applyAlignment="1">
      <alignment horizontal="center" vertical="top"/>
    </xf>
    <xf numFmtId="0" fontId="16" fillId="0" borderId="6" xfId="5" applyBorder="1" applyAlignment="1" applyProtection="1">
      <alignment horizontal="center" vertical="center"/>
      <protection locked="0"/>
    </xf>
    <xf numFmtId="168" fontId="2" fillId="0" borderId="6" xfId="10" applyNumberFormat="1" applyBorder="1" applyAlignment="1">
      <alignment horizontal="center" vertical="center"/>
    </xf>
    <xf numFmtId="166" fontId="2" fillId="0" borderId="6" xfId="10" applyNumberFormat="1" applyBorder="1" applyAlignment="1">
      <alignment horizontal="center" vertical="center"/>
    </xf>
    <xf numFmtId="1" fontId="2" fillId="0" borderId="6" xfId="10" applyNumberFormat="1" applyBorder="1" applyAlignment="1">
      <alignment horizontal="center" vertical="center"/>
    </xf>
    <xf numFmtId="0" fontId="2" fillId="8" borderId="25" xfId="10" applyFill="1" applyBorder="1" applyAlignment="1" applyProtection="1">
      <alignment horizontal="left" vertical="top" wrapText="1"/>
      <protection locked="0"/>
    </xf>
    <xf numFmtId="0" fontId="2" fillId="0" borderId="25" xfId="10" applyBorder="1" applyAlignment="1" applyProtection="1">
      <alignment horizontal="left" vertical="top" wrapText="1"/>
      <protection locked="0"/>
    </xf>
    <xf numFmtId="0" fontId="8" fillId="6" borderId="0" xfId="10" applyFont="1" applyFill="1" applyAlignment="1" applyProtection="1">
      <alignment horizontal="center" vertical="center"/>
      <protection locked="0"/>
    </xf>
    <xf numFmtId="168" fontId="2" fillId="8" borderId="26" xfId="10" applyNumberFormat="1" applyFill="1" applyBorder="1" applyAlignment="1" applyProtection="1">
      <alignment horizontal="center" vertical="center"/>
      <protection locked="0"/>
    </xf>
    <xf numFmtId="0" fontId="2" fillId="8" borderId="26" xfId="10" applyFill="1" applyBorder="1" applyAlignment="1" applyProtection="1">
      <alignment horizontal="center" vertical="center"/>
      <protection locked="0"/>
    </xf>
    <xf numFmtId="0" fontId="9" fillId="8" borderId="26" xfId="10" applyFont="1" applyFill="1" applyBorder="1" applyAlignment="1" applyProtection="1">
      <alignment horizontal="center" vertical="center"/>
      <protection locked="0"/>
    </xf>
    <xf numFmtId="0" fontId="2" fillId="7" borderId="26" xfId="10" applyFill="1" applyBorder="1" applyAlignment="1" applyProtection="1">
      <alignment horizontal="center" vertical="center"/>
      <protection locked="0"/>
    </xf>
    <xf numFmtId="0" fontId="2" fillId="7" borderId="26" xfId="12" applyFill="1" applyBorder="1" applyAlignment="1" applyProtection="1">
      <alignment horizontal="center" vertical="center"/>
      <protection locked="0"/>
    </xf>
    <xf numFmtId="0" fontId="14" fillId="8" borderId="26" xfId="10" applyFont="1" applyFill="1" applyBorder="1" applyAlignment="1" applyProtection="1">
      <alignment horizontal="center" vertical="center"/>
      <protection locked="0"/>
    </xf>
    <xf numFmtId="14" fontId="14" fillId="8" borderId="26" xfId="10" applyNumberFormat="1" applyFont="1" applyFill="1" applyBorder="1" applyAlignment="1" applyProtection="1">
      <alignment horizontal="center" vertical="center"/>
      <protection locked="0"/>
    </xf>
    <xf numFmtId="0" fontId="16" fillId="8" borderId="26" xfId="5" applyFill="1" applyBorder="1" applyAlignment="1" applyProtection="1">
      <alignment horizontal="center" vertical="center"/>
      <protection locked="0"/>
    </xf>
    <xf numFmtId="0" fontId="2" fillId="8" borderId="27" xfId="10" applyFill="1" applyBorder="1" applyAlignment="1" applyProtection="1">
      <alignment horizontal="left" vertical="top" wrapText="1"/>
      <protection locked="0"/>
    </xf>
    <xf numFmtId="168" fontId="2" fillId="0" borderId="21" xfId="10" applyNumberFormat="1" applyBorder="1" applyAlignment="1" applyProtection="1">
      <alignment horizontal="center" vertical="center"/>
      <protection locked="0"/>
    </xf>
    <xf numFmtId="0" fontId="2" fillId="0" borderId="21" xfId="10" applyBorder="1" applyAlignment="1" applyProtection="1">
      <alignment horizontal="center" vertical="center"/>
      <protection locked="0"/>
    </xf>
    <xf numFmtId="0" fontId="9" fillId="0" borderId="21" xfId="10" applyFont="1" applyBorder="1" applyAlignment="1" applyProtection="1">
      <alignment horizontal="center" vertical="center"/>
      <protection locked="0"/>
    </xf>
    <xf numFmtId="0" fontId="2" fillId="7" borderId="21" xfId="10" applyFill="1" applyBorder="1" applyAlignment="1" applyProtection="1">
      <alignment horizontal="center" vertical="center"/>
      <protection locked="0"/>
    </xf>
    <xf numFmtId="0" fontId="2" fillId="7" borderId="21" xfId="12" applyFill="1" applyBorder="1" applyAlignment="1" applyProtection="1">
      <alignment horizontal="center" vertical="center"/>
      <protection locked="0"/>
    </xf>
    <xf numFmtId="0" fontId="14" fillId="0" borderId="21" xfId="10" applyFont="1" applyBorder="1" applyAlignment="1" applyProtection="1">
      <alignment horizontal="center" vertical="center"/>
      <protection locked="0"/>
    </xf>
    <xf numFmtId="14" fontId="14" fillId="0" borderId="21" xfId="10" applyNumberFormat="1" applyFont="1" applyBorder="1" applyAlignment="1" applyProtection="1">
      <alignment horizontal="center" vertical="center"/>
      <protection locked="0"/>
    </xf>
    <xf numFmtId="0" fontId="2" fillId="0" borderId="17" xfId="10" applyBorder="1" applyAlignment="1" applyProtection="1">
      <alignment horizontal="left" vertical="top" wrapText="1"/>
      <protection locked="0"/>
    </xf>
    <xf numFmtId="0" fontId="14" fillId="10" borderId="6" xfId="10" applyFont="1" applyFill="1" applyBorder="1" applyAlignment="1" applyProtection="1">
      <alignment horizontal="center" vertical="center"/>
      <protection locked="0"/>
    </xf>
    <xf numFmtId="0" fontId="14" fillId="9" borderId="6" xfId="10" applyFont="1" applyFill="1" applyBorder="1" applyAlignment="1" applyProtection="1">
      <alignment horizontal="center" vertical="center"/>
      <protection locked="0"/>
    </xf>
    <xf numFmtId="0" fontId="14" fillId="5" borderId="25" xfId="10" applyFont="1" applyFill="1" applyBorder="1" applyAlignment="1" applyProtection="1">
      <alignment horizontal="left" vertical="top" wrapText="1"/>
      <protection locked="0"/>
    </xf>
    <xf numFmtId="0" fontId="14" fillId="9" borderId="25" xfId="10" applyFont="1" applyFill="1" applyBorder="1" applyAlignment="1" applyProtection="1">
      <alignment horizontal="left" vertical="top" wrapText="1"/>
      <protection locked="0"/>
    </xf>
    <xf numFmtId="0" fontId="0" fillId="0" borderId="14" xfId="0" applyBorder="1" applyAlignment="1">
      <alignment horizontal="left" vertical="top"/>
    </xf>
    <xf numFmtId="0" fontId="0" fillId="0" borderId="28" xfId="0" applyBorder="1" applyAlignment="1">
      <alignment horizontal="left" vertical="top"/>
    </xf>
    <xf numFmtId="0" fontId="0" fillId="0" borderId="17" xfId="0" applyBorder="1" applyAlignment="1">
      <alignment horizontal="left" vertical="top"/>
    </xf>
    <xf numFmtId="0" fontId="9" fillId="0" borderId="0" xfId="10" applyFont="1" applyAlignment="1" applyProtection="1">
      <alignment horizontal="centerContinuous"/>
      <protection locked="0"/>
    </xf>
    <xf numFmtId="0" fontId="2" fillId="0" borderId="2" xfId="10" applyBorder="1" applyAlignment="1" applyProtection="1">
      <alignment horizontal="centerContinuous"/>
      <protection locked="0"/>
    </xf>
    <xf numFmtId="0" fontId="2" fillId="0" borderId="2" xfId="10" applyBorder="1" applyAlignment="1" applyProtection="1">
      <alignment horizontal="center"/>
      <protection locked="0"/>
    </xf>
    <xf numFmtId="0" fontId="0" fillId="0" borderId="0" xfId="0" applyAlignment="1">
      <alignment horizontal="left" vertical="top"/>
    </xf>
    <xf numFmtId="0" fontId="9" fillId="0" borderId="14" xfId="10" applyFont="1" applyBorder="1" applyAlignment="1" applyProtection="1">
      <alignment horizontal="centerContinuous"/>
      <protection locked="0"/>
    </xf>
    <xf numFmtId="0" fontId="2" fillId="0" borderId="15" xfId="10" applyBorder="1" applyAlignment="1" applyProtection="1">
      <alignment horizontal="centerContinuous"/>
      <protection locked="0"/>
    </xf>
    <xf numFmtId="0" fontId="2" fillId="0" borderId="7" xfId="10" applyBorder="1" applyAlignment="1" applyProtection="1">
      <alignment horizontal="centerContinuous"/>
      <protection locked="0"/>
    </xf>
    <xf numFmtId="1" fontId="13" fillId="0" borderId="16" xfId="10" applyNumberFormat="1" applyFont="1" applyBorder="1" applyAlignment="1" applyProtection="1">
      <alignment horizontal="center" vertical="center" wrapText="1"/>
      <protection locked="0"/>
    </xf>
    <xf numFmtId="1" fontId="13" fillId="0" borderId="16" xfId="10" applyNumberFormat="1" applyFont="1" applyBorder="1" applyAlignment="1" applyProtection="1">
      <alignment horizontal="center" vertical="center"/>
      <protection locked="0"/>
    </xf>
    <xf numFmtId="0" fontId="15" fillId="0" borderId="0" xfId="10" applyFont="1" applyAlignment="1" applyProtection="1">
      <alignment horizontal="center"/>
      <protection locked="0"/>
    </xf>
    <xf numFmtId="0" fontId="2" fillId="0" borderId="17" xfId="10" applyBorder="1" applyProtection="1">
      <protection locked="0"/>
    </xf>
    <xf numFmtId="0" fontId="2" fillId="0" borderId="18" xfId="10" applyBorder="1" applyProtection="1">
      <protection locked="0"/>
    </xf>
    <xf numFmtId="0" fontId="2" fillId="0" borderId="19" xfId="10" applyBorder="1" applyProtection="1">
      <protection locked="0"/>
    </xf>
    <xf numFmtId="0" fontId="14" fillId="0" borderId="20" xfId="10" applyFont="1" applyBorder="1" applyAlignment="1">
      <alignment horizontal="center" vertical="center"/>
    </xf>
    <xf numFmtId="167" fontId="9" fillId="0" borderId="0" xfId="10" applyNumberFormat="1" applyFont="1" applyAlignment="1" applyProtection="1">
      <alignment horizontal="center"/>
      <protection locked="0"/>
    </xf>
    <xf numFmtId="0" fontId="9" fillId="0" borderId="0" xfId="10" applyFont="1" applyAlignment="1" applyProtection="1">
      <alignment horizontal="right"/>
      <protection locked="0"/>
    </xf>
    <xf numFmtId="164" fontId="9" fillId="5" borderId="0" xfId="10" applyNumberFormat="1" applyFont="1" applyFill="1" applyProtection="1">
      <protection locked="0"/>
    </xf>
    <xf numFmtId="0" fontId="2" fillId="5" borderId="0" xfId="10" applyFill="1" applyProtection="1">
      <protection locked="0"/>
    </xf>
    <xf numFmtId="165" fontId="13" fillId="0" borderId="16" xfId="10" applyNumberFormat="1" applyFont="1" applyBorder="1" applyAlignment="1" applyProtection="1">
      <alignment horizontal="center" vertical="center" wrapText="1"/>
      <protection locked="0"/>
    </xf>
    <xf numFmtId="1" fontId="13" fillId="0" borderId="16" xfId="10" applyNumberFormat="1" applyFont="1" applyBorder="1" applyAlignment="1" applyProtection="1">
      <alignment horizontal="center" vertical="center" wrapText="1"/>
      <protection locked="0"/>
    </xf>
    <xf numFmtId="1" fontId="13" fillId="0" borderId="16" xfId="10" applyNumberFormat="1" applyFont="1" applyBorder="1" applyAlignment="1" applyProtection="1">
      <alignment horizontal="center" vertical="center"/>
      <protection locked="0"/>
    </xf>
    <xf numFmtId="1" fontId="13" fillId="0" borderId="14" xfId="10" applyNumberFormat="1" applyFont="1" applyBorder="1" applyAlignment="1" applyProtection="1">
      <alignment horizontal="center" vertical="center"/>
      <protection locked="0"/>
    </xf>
    <xf numFmtId="1" fontId="13" fillId="0" borderId="15" xfId="10" applyNumberFormat="1" applyFont="1" applyBorder="1" applyAlignment="1" applyProtection="1">
      <alignment horizontal="center" vertical="center"/>
      <protection locked="0"/>
    </xf>
    <xf numFmtId="0" fontId="8" fillId="6" borderId="22" xfId="10" applyFont="1" applyFill="1" applyBorder="1" applyAlignment="1" applyProtection="1">
      <alignment horizontal="center" vertical="center"/>
      <protection locked="0"/>
    </xf>
    <xf numFmtId="0" fontId="2" fillId="0" borderId="22" xfId="10" applyBorder="1" applyAlignment="1">
      <alignment horizontal="center" vertical="center"/>
    </xf>
    <xf numFmtId="1" fontId="8" fillId="6" borderId="1" xfId="10" applyNumberFormat="1" applyFont="1" applyFill="1" applyBorder="1" applyAlignment="1" applyProtection="1">
      <alignment horizontal="center" vertical="center"/>
      <protection locked="0"/>
    </xf>
    <xf numFmtId="1" fontId="8" fillId="6" borderId="1" xfId="10" applyNumberFormat="1" applyFont="1" applyFill="1" applyBorder="1" applyAlignment="1" applyProtection="1">
      <alignment horizontal="center" vertical="center" wrapText="1"/>
      <protection locked="0"/>
    </xf>
    <xf numFmtId="1" fontId="8" fillId="6" borderId="13" xfId="10" applyNumberFormat="1" applyFont="1" applyFill="1" applyBorder="1" applyAlignment="1" applyProtection="1">
      <alignment horizontal="center" vertical="center"/>
      <protection locked="0"/>
    </xf>
    <xf numFmtId="165" fontId="8" fillId="6" borderId="1" xfId="10" applyNumberFormat="1" applyFont="1" applyFill="1" applyBorder="1" applyAlignment="1" applyProtection="1">
      <alignment horizontal="center" vertical="center" wrapText="1"/>
      <protection locked="0"/>
    </xf>
    <xf numFmtId="0" fontId="8" fillId="6" borderId="4" xfId="10" applyFont="1" applyFill="1" applyBorder="1" applyAlignment="1" applyProtection="1">
      <alignment horizontal="center" vertical="center"/>
      <protection locked="0"/>
    </xf>
    <xf numFmtId="10" fontId="11" fillId="4" borderId="22" xfId="10" applyNumberFormat="1" applyFont="1" applyFill="1" applyBorder="1" applyAlignment="1" applyProtection="1">
      <alignment horizontal="center" vertical="center" wrapText="1"/>
      <protection locked="0"/>
    </xf>
    <xf numFmtId="0" fontId="8" fillId="6" borderId="3" xfId="10" applyFont="1" applyFill="1" applyBorder="1" applyAlignment="1" applyProtection="1">
      <alignment horizontal="center" vertical="center"/>
      <protection locked="0"/>
    </xf>
    <xf numFmtId="165" fontId="8" fillId="6" borderId="1" xfId="10" applyNumberFormat="1" applyFont="1" applyFill="1" applyBorder="1" applyAlignment="1" applyProtection="1">
      <alignment horizontal="center" vertical="center"/>
      <protection locked="0"/>
    </xf>
    <xf numFmtId="165" fontId="8" fillId="6" borderId="24" xfId="10" applyNumberFormat="1" applyFont="1" applyFill="1" applyBorder="1" applyAlignment="1" applyProtection="1">
      <alignment horizontal="center" vertical="center"/>
      <protection locked="0"/>
    </xf>
  </cellXfs>
  <cellStyles count="14">
    <cellStyle name="Hyperlink" xfId="5" builtinId="8"/>
    <cellStyle name="Normal" xfId="0" builtinId="0"/>
    <cellStyle name="Normal 2" xfId="1" xr:uid="{0663D955-C6EA-42B4-AC9D-A2E477A7A554}"/>
    <cellStyle name="Normal 2 2" xfId="6" xr:uid="{2DABF5CF-9B18-4C91-AD57-0A48DA3D99CE}"/>
    <cellStyle name="Normal 2 2 2" xfId="12" xr:uid="{2576E0E4-E752-4F97-B922-09893617EFBB}"/>
    <cellStyle name="Normal 2 3" xfId="8" xr:uid="{447084E6-70D6-445A-8411-B9A85B15C6BA}"/>
    <cellStyle name="Normal 2 4" xfId="10" xr:uid="{197A6CC5-AE55-4D22-B66F-316FCCC085F8}"/>
    <cellStyle name="Normal 3" xfId="3" xr:uid="{85C52FBB-97A6-4937-974E-821C1237D5C4}"/>
    <cellStyle name="Normal 4" xfId="4" xr:uid="{8F1680FF-7A99-4F0A-A7D3-3FC2A757DD9B}"/>
    <cellStyle name="Percent 2" xfId="2" xr:uid="{2B250C4D-830B-48ED-9DE6-5D4A5B1EB19D}"/>
    <cellStyle name="Percent 2 2" xfId="7" xr:uid="{C862D7DD-9376-422C-976F-92EDEC7242DD}"/>
    <cellStyle name="Percent 2 3" xfId="9" xr:uid="{BE9AF265-4CB6-4E82-B839-FB31DFE2D34C}"/>
    <cellStyle name="Percent 2 4" xfId="11" xr:uid="{4F5229B4-2F49-4883-AE8E-CEA3B3075067}"/>
    <cellStyle name="Style 1" xfId="13" xr:uid="{17557C78-2F32-4A7F-8E0E-713615786110}"/>
  </cellStyles>
  <dxfs count="12">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25</xdr:col>
      <xdr:colOff>2846294</xdr:colOff>
      <xdr:row>92</xdr:row>
      <xdr:rowOff>403412</xdr:rowOff>
    </xdr:from>
    <xdr:ext cx="184731" cy="264560"/>
    <xdr:sp macro="" textlink="">
      <xdr:nvSpPr>
        <xdr:cNvPr id="2" name="TextBox 1">
          <a:extLst>
            <a:ext uri="{FF2B5EF4-FFF2-40B4-BE49-F238E27FC236}">
              <a16:creationId xmlns:a16="http://schemas.microsoft.com/office/drawing/2014/main" id="{E9084DE0-1D1B-4A9F-98D8-B58F4E9EEBEF}"/>
            </a:ext>
          </a:extLst>
        </xdr:cNvPr>
        <xdr:cNvSpPr txBox="1"/>
      </xdr:nvSpPr>
      <xdr:spPr>
        <a:xfrm>
          <a:off x="20379914" y="392806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26</xdr:col>
      <xdr:colOff>2846294</xdr:colOff>
      <xdr:row>92</xdr:row>
      <xdr:rowOff>403412</xdr:rowOff>
    </xdr:from>
    <xdr:ext cx="184731" cy="264560"/>
    <xdr:sp macro="" textlink="">
      <xdr:nvSpPr>
        <xdr:cNvPr id="3" name="TextBox 2">
          <a:extLst>
            <a:ext uri="{FF2B5EF4-FFF2-40B4-BE49-F238E27FC236}">
              <a16:creationId xmlns:a16="http://schemas.microsoft.com/office/drawing/2014/main" id="{65F48E38-6C42-463D-857D-6C67AC4689ED}"/>
            </a:ext>
          </a:extLst>
        </xdr:cNvPr>
        <xdr:cNvSpPr txBox="1"/>
      </xdr:nvSpPr>
      <xdr:spPr>
        <a:xfrm>
          <a:off x="21297900" y="392806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brad.bradley@dot.state.fl.us"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google.com/maps/@30.4124752,-87.2763998,3a,75y,194.38h,79.79t/data=!3m6!1e1!3m4!1s7NT1h1zHDfz5AXzETu_vzg!2e0!7i16384!8i8192?hl=en" TargetMode="External"/><Relationship Id="rId21" Type="http://schemas.openxmlformats.org/officeDocument/2006/relationships/hyperlink" Target="https://www.google.com/maps/@30.1673091,-85.70054,3a,90y,51.59h,97.22t/data=!3m6!1e1!3m4!1sblgnD4OwZpKdtkBepn47eQ!2e0!7i16384!8i8192?hl=en" TargetMode="External"/><Relationship Id="rId63" Type="http://schemas.openxmlformats.org/officeDocument/2006/relationships/hyperlink" Target="https://www.google.com/maps/@30.4652881,-87.2140995,3a,15y,214.74h,87.03t/data=!3m6!1e1!3m4!1sdt9voUsBCHdeTOaOMHxJ6A!2e0!7i16384!8i8192?hl=en" TargetMode="External"/><Relationship Id="rId159" Type="http://schemas.openxmlformats.org/officeDocument/2006/relationships/hyperlink" Target="https://www.google.com/maps/@30.1147118,-85.1996847,3a,75y,36.79h,73.55t/data=!3m6!1e1!3m4!1s3v77CcH0BYIWzvIbMzvMeg!2e0!7i16384!8i8192?hl=en" TargetMode="External"/><Relationship Id="rId170" Type="http://schemas.openxmlformats.org/officeDocument/2006/relationships/hyperlink" Target="https://www.google.com/maps/@30.9576155,-85.1623197,3a,75y,197.12h,93.94t/data=!3m6!1e1!3m4!1ssUHO5n2bRSx_zMudtgM44A!2e0!7i13312!8i6656?hl=en" TargetMode="External"/><Relationship Id="rId226" Type="http://schemas.openxmlformats.org/officeDocument/2006/relationships/hyperlink" Target="https://www.google.com/maps/place/Miracle+Strip+Pkwy+SE+%26+Eglin+Pkwy+SE,+Fort+Walton+Beach,+FL+32548/@30.4035484,-86.6040911,3a,72.1y,82.47h,85.97t/data=!3m6!1e1!3m4!1sIKKlDdibr4Gx5R-EsQOuXQ!2e0!7i16384!8i8192!4m5!3m4!1s0x88913f3a98a1bcfd:0x919413fec8bc0fc8!8m2!3d30.403916!4d-86.6093042" TargetMode="External"/><Relationship Id="rId268" Type="http://schemas.openxmlformats.org/officeDocument/2006/relationships/hyperlink" Target="https://fdotwp1.dot.state.fl.us/videolog/default.asp" TargetMode="External"/><Relationship Id="rId11" Type="http://schemas.openxmlformats.org/officeDocument/2006/relationships/hyperlink" Target="https://www.google.com/maps/@30.1800143,-85.8124905,3a,75y,335.32h,100t/data=!3m6!1e1!3m4!1sMviwCcYPRzg1nR8toLpJ1w!2e0!7i16384!8i8192?hl=en" TargetMode="External"/><Relationship Id="rId32" Type="http://schemas.openxmlformats.org/officeDocument/2006/relationships/hyperlink" Target="https://www.google.com/maps/@30.1475487,-85.5912729,3a,75y,193.03h,87.28t/data=!3m6!1e1!3m4!1sWwhmqP1OkLwtDmhEOFXiww!2e0!7i16384!8i8192?hl=en" TargetMode="External"/><Relationship Id="rId53" Type="http://schemas.openxmlformats.org/officeDocument/2006/relationships/hyperlink" Target="https://www.google.com/maps/@30.4431751,-85.0459975,3a,78.6y,109.75h,79.43t/data=!3m6!1e1!3m4!1sAGjwf11wXQ_vZWQq8UyeYQ!2e0!7i16384!8i8192?hl=en" TargetMode="External"/><Relationship Id="rId74" Type="http://schemas.openxmlformats.org/officeDocument/2006/relationships/hyperlink" Target="https://www.google.com/maps/@30.460636,-87.276573,3a,75y,300.15h,84.58t/data=!3m6!1e1!3m4!1sjTTdiqdIJgK03MIYNWPsWQ!2e0!7i16384!8i8192?hl=en" TargetMode="External"/><Relationship Id="rId128" Type="http://schemas.openxmlformats.org/officeDocument/2006/relationships/hyperlink" Target="https://www.google.com/maps/@30.4816146,-87.2128401,3a,75y,49.99h,87.45t/data=!3m6!1e1!3m4!1swcDbWB8OGRCjFzo7yEBzfw!2e0!7i16384!8i8192?hl=en" TargetMode="External"/><Relationship Id="rId149" Type="http://schemas.openxmlformats.org/officeDocument/2006/relationships/hyperlink" Target="https://www.google.com/maps/@30.590206,-84.5757596,3a,75y,12.18h,87.87t/data=!3m6!1e1!3m4!1sVpgRBP0IRlwOheRSdTg40Q!2e0!7i16384!8i8192?hl=en" TargetMode="External"/><Relationship Id="rId5" Type="http://schemas.openxmlformats.org/officeDocument/2006/relationships/hyperlink" Target="https://www.google.com/maps/@30.2289491,-85.9027341,3a,75y,344.55h,84.78t/data=!3m6!1e1!3m4!1s_ia4QQox76MH1fU5zfuX8g!2e0!7i16384!8i8192?hl=en" TargetMode="External"/><Relationship Id="rId95" Type="http://schemas.openxmlformats.org/officeDocument/2006/relationships/hyperlink" Target="https://www.google.com/maps/@30.4254411,-87.1859382,3a,75y,96.89h,88.43t/data=!3m6!1e1!3m4!1sIQuDnwxOi1jAc3WrtveuWg!2e0!7i16384!8i8192?hl=en" TargetMode="External"/><Relationship Id="rId160" Type="http://schemas.openxmlformats.org/officeDocument/2006/relationships/hyperlink" Target="https://www.google.com/maps/@30.1145971,-85.2042637,3a,75y,136.61h,82.65t/data=!3m6!1e1!3m4!1sNLfRQvh80Wfnnl63gtSeDg!2e0!7i13312!8i6656?hl=en" TargetMode="External"/><Relationship Id="rId181" Type="http://schemas.openxmlformats.org/officeDocument/2006/relationships/hyperlink" Target="https://www.google.com/maps/@30.5450814,-83.8704713,3a,75y,149.61h,90.4t/data=!3m6!1e1!3m4!1sARIDL1Old0anhSs9a5S_UA!2e0!7i16384!8i8192?hl=en" TargetMode="External"/><Relationship Id="rId216" Type="http://schemas.openxmlformats.org/officeDocument/2006/relationships/hyperlink" Target="https://www.google.com/maps/@30.4273585,-84.9818202,3a,75y,270.84h,68.11t/data=!3m6!1e1!3m4!1s6DBXcnJAIEmIBmZ_E45UnA!2e0!7i13312!8i6656" TargetMode="External"/><Relationship Id="rId237" Type="http://schemas.openxmlformats.org/officeDocument/2006/relationships/hyperlink" Target="https://www.google.com/maps/@30.5233375,-86.4978871,3a,81.4y,303.7h,95.73t/data=!3m6!1e1!3m4!1s7j18-s1hpOjEi2JVYdntSQ!2e0!7i16384!8i8192" TargetMode="External"/><Relationship Id="rId258" Type="http://schemas.openxmlformats.org/officeDocument/2006/relationships/hyperlink" Target="https://www.google.com/maps/place/US-319+%26+Sopchoppy+Hwy,+Florida+32327/@30.0601803,-84.4780821,3a,75y,256.51h,88.58t/data=!3m6!1e1!3m4!1s6DrkB7fHHP8Vt0c-47cZqA!2e0!7i16384!8i8192!4m5!3m4!1s0x88ec8252e6384d9b:0x3ead54a3e2233df3!8m2!3d30.0836885!4d-84.3876916" TargetMode="External"/><Relationship Id="rId22" Type="http://schemas.openxmlformats.org/officeDocument/2006/relationships/hyperlink" Target="https://www.google.com/maps/@30.1595567,-85.6686314,3a,75y,302.82h,86t/data=!3m6!1e1!3m4!1s_g9XWuSeKOfMPgmK8edK6g!2e0!7i16384!8i8192?hl=en" TargetMode="External"/><Relationship Id="rId43" Type="http://schemas.openxmlformats.org/officeDocument/2006/relationships/hyperlink" Target="https://www.google.com/maps/@30.152997,-85.5810153,3a,75y,286.12h,83.97t/data=!3m6!1e1!3m4!1sEJcSajVai-nL0OOWBdrZ_A!2e0!7i16384!8i8192?hl=en" TargetMode="External"/><Relationship Id="rId64" Type="http://schemas.openxmlformats.org/officeDocument/2006/relationships/hyperlink" Target="https://www.google.com/maps/@30.4935619,-87.1912127,3a,75y,56.15h,89.03t/data=!3m6!1e1!3m4!1s70VYvhBZDim5HjvQawgVgw!2e0!7i16384!8i8192?hl=en" TargetMode="External"/><Relationship Id="rId118" Type="http://schemas.openxmlformats.org/officeDocument/2006/relationships/hyperlink" Target="https://www.google.com/maps/@30.4110049,-87.2601108,3a,75y,273.59h,93.09t/data=!3m6!1e1!3m4!1sg4EqnjF2_de48BNl73I6AQ!2e0!7i16384!8i8192?hl=en" TargetMode="External"/><Relationship Id="rId139" Type="http://schemas.openxmlformats.org/officeDocument/2006/relationships/hyperlink" Target="https://www.google.com/maps/@29.8529837,-84.6740899,3a,75y,97.7h,86.72t/data=!3m6!1e1!3m4!1smupR8Z8r92ayUntyTZ0eqQ!2e0!7i16384!8i8192?hl=en" TargetMode="External"/><Relationship Id="rId85" Type="http://schemas.openxmlformats.org/officeDocument/2006/relationships/hyperlink" Target="https://www.google.com/maps/@30.473913,-87.2133924,3a,75y,285.66h,89.5t/data=!3m6!1e1!3m4!1sk_mWp5lbJdDn1HtUAQcIFw!2e0!7i16384!8i8192?hl=en" TargetMode="External"/><Relationship Id="rId150" Type="http://schemas.openxmlformats.org/officeDocument/2006/relationships/hyperlink" Target="https://www.google.com/maps/@30.6166124,-84.4173744,3a,75y,55.6h,80.09t/data=!3m6!1e1!3m4!1s01QTje47VH5Bgzi5qWNp5w!2e0!7i16384!8i8192?hl=en" TargetMode="External"/><Relationship Id="rId171" Type="http://schemas.openxmlformats.org/officeDocument/2006/relationships/hyperlink" Target="https://www.google.com/maps/@30.7691699,-85.226852,3a,75y,11.04h,87.02t/data=!3m6!1e1!3m4!1s1bmpQovFQ4Cs3uqV-x8xQQ!2e0!7i13312!8i6656?hl=en" TargetMode="External"/><Relationship Id="rId192" Type="http://schemas.openxmlformats.org/officeDocument/2006/relationships/hyperlink" Target="https://www.google.com/maps/@30.4556907,-84.360867,3a,75y,359.25h,88.74t/data=!3m6!1e1!3m4!1sMzlf8FcVI8l12vmHiFeBng!2e0!7i16384!8i8192?hl=en" TargetMode="External"/><Relationship Id="rId206" Type="http://schemas.openxmlformats.org/officeDocument/2006/relationships/hyperlink" Target="https://www.google.com/maps/place/W+Tennessee+St+%26+Blountstown+St,+Florida+32304/@30.4561434,-84.3445999,3a,15y,314.9h,81.63t/data=!3m6!1e1!3m4!1sWa-qMJ0BZiyHKSuN1g_Lgg!2e0!7i16384!8i8192!4m5!3m4!1s0x88ecf47cbf16acad:0x736398d34e44ed00!8m2!3d30.4561281!4d-84.3448986" TargetMode="External"/><Relationship Id="rId227" Type="http://schemas.openxmlformats.org/officeDocument/2006/relationships/hyperlink" Target="https://www.google.com/maps/@30.395561,-86.5859561,3a,75y,137.54h,86.91t/data=!3m6!1e1!3m4!1s7pldUYDBG0iRkCo3U4wuvg!2e0!7i16384!8i8192" TargetMode="External"/><Relationship Id="rId248" Type="http://schemas.openxmlformats.org/officeDocument/2006/relationships/hyperlink" Target="https://www.google.com/maps/place/Fliva+Ave+NW+%26+Beal+Pkwy+NW,+Fort+Walton+Beach,+FL+32548/@30.4271769,-86.6245237,3a,75y,45.97h,83.45t/data=!3m6!1e1!3m4!1soE6wYQnEfM3E4JQXLlfLJA!2e0!7i16384!8i8192!4m5!3m4!1s0x88913efcb424d42f:0xc7a9f19ad30cb127!8m2!3d30.427168!4d-86.624787" TargetMode="External"/><Relationship Id="rId269" Type="http://schemas.openxmlformats.org/officeDocument/2006/relationships/hyperlink" Target="https://www.google.com/maps/place/Jackson+Ave+%26+Main+St,+Chipley,+FL+32428/@30.7901248,-85.5391526,3a,75y,224.55h,84.25t/data=!3m6!1e1!3m4!1sRy6u7PaLbHNlpDnktnnV9w!2e0!7i16384!8i8192!4m5!3m4!1s0x88930198d1456db5:0x9a49ef419777c410!8m2!3d30.7795385!4d-85.538423" TargetMode="External"/><Relationship Id="rId12" Type="http://schemas.openxmlformats.org/officeDocument/2006/relationships/hyperlink" Target="https://www.google.com/maps/@30.1781774,-85.8070545,3a,76.8y,330.69h,72.56t/data=!3m6!1e1!3m4!1sHrXIYswlMce-dXiz-Jlg_A!2e0!7i16384!8i8192?hl=en" TargetMode="External"/><Relationship Id="rId33" Type="http://schemas.openxmlformats.org/officeDocument/2006/relationships/hyperlink" Target="https://www.google.com/maps/@29.9500049,-85.4210908,3a,75y,122.66h,89.32t/data=!3m8!1e1!3m6!1sAF1QipNPLdulhjotiQ8lncspSLRqsT1OGvhslq8veMs4!2e10!3e11!6shttps:%2F%2Flh5.googleusercontent.com%2Fp%2FAF1QipNPLdulhjotiQ8lncspSLRqsT1OGvhslq8veMs4%3Dw203-h100-k-no-pi-0.57579595-ya177.9528-ro2.4067194-fo100!7i5376!8i2688?hl=en" TargetMode="External"/><Relationship Id="rId108" Type="http://schemas.openxmlformats.org/officeDocument/2006/relationships/hyperlink" Target="https://www.google.com/maps/@30.4844959,-87.2226213,3a,75y,31.55h,68.27t/data=!3m6!1e1!3m4!1sTPDU7BI-vtXENfLDMjyr2Q!2e0!7i16384!8i8192?hl=en" TargetMode="External"/><Relationship Id="rId129" Type="http://schemas.openxmlformats.org/officeDocument/2006/relationships/hyperlink" Target="https://www.google.com/maps/@30.7428323,-87.3636892,3a,75y,131.53h,76.57t/data=!3m6!1e1!3m4!1s1oTYSJsTjV2rBD7aTyuCzw!2e0!7i13312!8i6656?hl=en" TargetMode="External"/><Relationship Id="rId54" Type="http://schemas.openxmlformats.org/officeDocument/2006/relationships/hyperlink" Target="https://www.google.com/maps/@30.4424498,-85.045804,3a,75y,184.11h,85.83t/data=!3m6!1e1!3m4!1symfj3kU67LDXpupn711gMA!2e0!7i16384!8i8192?hl=en" TargetMode="External"/><Relationship Id="rId75" Type="http://schemas.openxmlformats.org/officeDocument/2006/relationships/hyperlink" Target="https://www.google.com/maps/@30.4606938,-87.2791594,3a,75y,134.59h,83.32t/data=!3m6!1e1!3m4!1syiHZLaLtWe6ciEPDJdPwVg!2e0!7i16384!8i8192?hl=en" TargetMode="External"/><Relationship Id="rId96" Type="http://schemas.openxmlformats.org/officeDocument/2006/relationships/hyperlink" Target="https://www.google.com/maps/@30.4335906,-87.2202222,3a,75y,167.4h,87.55t/data=!3m6!1e1!3m4!1srDdv5y9sKUCezM9Q7YJYeA!2e0!7i16384!8i8192?hl=en" TargetMode="External"/><Relationship Id="rId140" Type="http://schemas.openxmlformats.org/officeDocument/2006/relationships/hyperlink" Target="https://www.google.com/maps/@29.8529913,-84.6720956,3a,75y,89.9h,85.21t/data=!3m6!1e1!3m4!1s3uzjRsiOi1kMYtR7BeWGkg!2e0!7i16384!8i8192?hl=en" TargetMode="External"/><Relationship Id="rId161" Type="http://schemas.openxmlformats.org/officeDocument/2006/relationships/hyperlink" Target="https://www.google.com/maps/@30.7923292,-85.3725043,3a,75y,298.61h,77.49t/data=!3m6!1e1!3m4!1sFSQSha4-6yamx8id07FZGg!2e0!7i13312!8i6656?hl=en" TargetMode="External"/><Relationship Id="rId182" Type="http://schemas.openxmlformats.org/officeDocument/2006/relationships/hyperlink" Target="https://www.google.com/maps/@30.5453215,-83.8699389,3a,75y,316.57h,81.16t/data=!3m6!1e1!3m4!1s6WXUzdCwxFvPtXvhfh2mwA!2e0!7i16384!8i8192?hl=en" TargetMode="External"/><Relationship Id="rId217" Type="http://schemas.openxmlformats.org/officeDocument/2006/relationships/hyperlink" Target="https://www.google.com/maps/@30.0271281,-84.982646,3a,75y,4.92h,95.94t/data=!3m6!1e1!3m4!1s93ZUSMjp0VrFpOv3huWIcQ!2e0!7i16384!8i8192" TargetMode="External"/><Relationship Id="rId6" Type="http://schemas.openxmlformats.org/officeDocument/2006/relationships/hyperlink" Target="https://www.google.com/maps/@30.2272647,-85.8993173,3a,75y,343.55h,75.53t/data=!3m6!1e1!3m4!1sfaJhrbRNn2p0Q8v5bZIj0g!2e0!7i16384!8i8192?hl=en" TargetMode="External"/><Relationship Id="rId238" Type="http://schemas.openxmlformats.org/officeDocument/2006/relationships/hyperlink" Target="https://www.google.com/maps/place/Niceville+Christian+Church/@30.5147552,-86.4613253,3a,75y,102.38h,74.84t/data=!3m6!1e1!3m4!1s26RyHB8zBDK8SJ0Q84REYw!2e0!7i16384!8i8192!4m5!3m4!1s0x0:0x93ba970e7f8755c2!8m2!3d30.5144578!4d-86.4610985" TargetMode="External"/><Relationship Id="rId259" Type="http://schemas.openxmlformats.org/officeDocument/2006/relationships/hyperlink" Target="https://www.google.com/maps/@30.1552208,-84.2036972,3a,75y,323.96h,71.99t/data=!3m6!1e1!3m4!1slZ4w5jZuJkxllMeokwNa3A!2e0!7i13312!8i6656" TargetMode="External"/><Relationship Id="rId23" Type="http://schemas.openxmlformats.org/officeDocument/2006/relationships/hyperlink" Target="https://www.google.com/maps/@30.1588515,-85.6661606,3a,90y,184.69h,68.15t/data=!3m6!1e1!3m4!1sjwNhJbQY-S2YqhjfV0kE8Q!2e0!7i16384!8i8192?hl=en" TargetMode="External"/><Relationship Id="rId119" Type="http://schemas.openxmlformats.org/officeDocument/2006/relationships/hyperlink" Target="https://www.google.com/maps/@30.4117716,-87.2407041,3a,75y,126.57h,80.05t/data=!3m6!1e1!3m4!1s4edqsv7Qry1AEa4RFAmSgQ!2e0!7i16384!8i8192?hl=en" TargetMode="External"/><Relationship Id="rId270" Type="http://schemas.openxmlformats.org/officeDocument/2006/relationships/printerSettings" Target="../printerSettings/printerSettings1.bin"/><Relationship Id="rId44" Type="http://schemas.openxmlformats.org/officeDocument/2006/relationships/hyperlink" Target="https://www.google.com/maps/@30.2917685,-85.8603943,3a,75y,29.71h,80.1t/data=!3m6!1e1!3m4!1shr1W_wqiICgKzouFw9xDnA!2e0!7i16384!8i8192?hl=en" TargetMode="External"/><Relationship Id="rId65" Type="http://schemas.openxmlformats.org/officeDocument/2006/relationships/hyperlink" Target="https://www.google.com/maps/@30.4493568,-87.2256028,3a,75y,59.94h,97.13t/data=!3m6!1e1!3m4!1sclKWAywTfFY4aIIIZTrYog!2e0!7i16384!8i8192?hl=en" TargetMode="External"/><Relationship Id="rId86" Type="http://schemas.openxmlformats.org/officeDocument/2006/relationships/hyperlink" Target="https://www.google.com/maps/@30.4406126,-87.1820606,3a,75y,193.04h,84.04t/data=!3m6!1e1!3m4!1s4sf73qw3Etit5liKeNC_og!2e0!7i16384!8i8192?hl=en" TargetMode="External"/><Relationship Id="rId130" Type="http://schemas.openxmlformats.org/officeDocument/2006/relationships/hyperlink" Target="https://www.google.com/maps/@30.4781376,-87.3066444,3a,75y,198.13h,79.7t/data=!3m6!1e1!3m4!1sjRInXzpwRijVbGG9BvZ2hw!2e0!7i16384!8i8192?hl=en" TargetMode="External"/><Relationship Id="rId151" Type="http://schemas.openxmlformats.org/officeDocument/2006/relationships/hyperlink" Target="https://www.google.com/maps/@30.5693869,-84.737333,3a,49.4y,274.77h,88.71t/data=!3m6!1e1!3m4!1sMmm-4x6wyypInqCB-_5EOQ!2e0!7i16384!8i8192?hl=en" TargetMode="External"/><Relationship Id="rId172" Type="http://schemas.openxmlformats.org/officeDocument/2006/relationships/hyperlink" Target="https://www.google.com/maps/@30.773052,-85.2268058,3a,75y,25.28h,77.04t/data=!3m6!1e1!3m4!1sRj7YY03YM8JYfLUIBiKYsA!2e0!7i13312!8i6656?hl=en" TargetMode="External"/><Relationship Id="rId193" Type="http://schemas.openxmlformats.org/officeDocument/2006/relationships/hyperlink" Target="https://www.google.com/maps/@30.4792525,-84.3630841,3a,75y,27.27h,90.94t/data=!3m6!1e1!3m4!1syJCJmy7RU23-4YAkK26svg!2e0!7i16384!8i8192?hl=en" TargetMode="External"/><Relationship Id="rId207" Type="http://schemas.openxmlformats.org/officeDocument/2006/relationships/hyperlink" Target="https://www.google.com/maps/place/W+Pensacola+St+%26+Fifield+Ln,+Tallahassee,+FL+32304/@30.4404394,-84.3107919,3a,15y,120.98h,79.04t/data=!3m6!1e1!3m4!1sgXt9bgekbtBIw3Q8upQ5Hg!2e0!7i16384!8i8192!4m5!3m4!1s0x88ecf4fd69a3083f:0x535b013c8e374567!8m2!3d30.4403942!4d-84.313017" TargetMode="External"/><Relationship Id="rId228" Type="http://schemas.openxmlformats.org/officeDocument/2006/relationships/hyperlink" Target="https://www.google.com/maps/@30.3884008,-86.4782173,3a,75y,242.37h,98.72t/data=!3m6!1e1!3m4!1s2LOsrkSZZhqw8AiYHvLKOA!2e0!7i16384!8i8192" TargetMode="External"/><Relationship Id="rId249" Type="http://schemas.openxmlformats.org/officeDocument/2006/relationships/hyperlink" Target="https://www.google.com/maps/place/Beal+Pkwy+NW+%26+Mc+Arthur+Ave+NW,+Fort+Walton+Beach,+FL+32548/@30.4270973,-86.6267898,3a,75y,279.37h,65.08t/data=!3m6!1e1!3m4!1semFCnrKUtqnOma8W7GE3xw!2e0!7i16384!8i8192!4m5!3m4!1s0x88913efb4c11836b:0x6c2ee7aa8e415329!8m2!3d30.4272012!4d-86.6267329" TargetMode="External"/><Relationship Id="rId13" Type="http://schemas.openxmlformats.org/officeDocument/2006/relationships/hyperlink" Target="https://www.google.com/maps/@30.1786617,-85.7996499,3a,30.6y,125.85h,88.84t/data=!3m6!1e1!3m4!1shcxLhcvzicJj1jUYQGQ8hQ!2e0!7i16384!8i8192?hl=en" TargetMode="External"/><Relationship Id="rId109" Type="http://schemas.openxmlformats.org/officeDocument/2006/relationships/hyperlink" Target="https://www.google.com/maps/@30.5062526,-87.2214063,3a,75y,11.77h,83.96t/data=!3m6!1e1!3m4!1samb984FBTzPLQ_PutEAaPQ!2e0!7i16384!8i8192?hl=en" TargetMode="External"/><Relationship Id="rId260" Type="http://schemas.openxmlformats.org/officeDocument/2006/relationships/hyperlink" Target="https://www.google.com/maps/@30.1568263,-84.2043714,3a,75y,343.8h,85.89t/data=!3m6!1e1!3m4!1s5QN20Uj8EZhBe2sU8tb3vQ!2e0!7i13312!8i6656" TargetMode="External"/><Relationship Id="rId34" Type="http://schemas.openxmlformats.org/officeDocument/2006/relationships/hyperlink" Target="https://www.google.com/maps/@29.9468957,-85.4163081,3a,75y,156.95h,92.08t/data=!3m8!1e1!3m6!1sAF1QipMfWB2A6JHef3OiClPINkAO4nnKLEpzspWWldJQ!2e10!3e11!6shttps:%2F%2Flh5.googleusercontent.com%2Fp%2FAF1QipMfWB2A6JHef3OiClPINkAO4nnKLEpzspWWldJQ%3Dw203-h100-k-no-pi1.8382525-ya311.61618-ro0.9710843-fo100!7i11000!8i5500?hl=en" TargetMode="External"/><Relationship Id="rId55" Type="http://schemas.openxmlformats.org/officeDocument/2006/relationships/hyperlink" Target="https://www.google.com/maps/@30.4420913,-85.0458084,3a,75y,0.36h,84.47t/data=!3m6!1e1!3m4!1spJgK8Wyhu6_eK1v6YodgvA!2e0!7i16384!8i8192?hl=en" TargetMode="External"/><Relationship Id="rId76" Type="http://schemas.openxmlformats.org/officeDocument/2006/relationships/hyperlink" Target="https://www.google.com/maps/@30.460636,-87.276573,3a,75y,118.07h,96.77t/data=!3m6!1e1!3m4!1sjTTdiqdIJgK03MIYNWPsWQ!2e0!7i16384!8i8192?hl=en" TargetMode="External"/><Relationship Id="rId97" Type="http://schemas.openxmlformats.org/officeDocument/2006/relationships/hyperlink" Target="https://www.google.com/maps/@30.4317189,-87.2196698,3a,90y,2.01h,82.92t/data=!3m6!1e1!3m4!1sPIk_1P6KRrCT39qHu4D9PQ!2e0!7i16384!8i8192?hl=en" TargetMode="External"/><Relationship Id="rId120" Type="http://schemas.openxmlformats.org/officeDocument/2006/relationships/hyperlink" Target="https://www.google.com/maps/@30.4111891,-87.2276747,3a,75y,310.41h,97.85t/data=!3m6!1e1!3m4!1s8k0CymnlpCTy6PxpLJCXbA!2e0!7i16384!8i8192?hl=en" TargetMode="External"/><Relationship Id="rId141" Type="http://schemas.openxmlformats.org/officeDocument/2006/relationships/hyperlink" Target="https://www.google.com/maps/@29.8525731,-84.6675718,3a,75y,286.18h,79.21t/data=!3m6!1e1!3m4!1sLhr-bN9NXdLM8xFAw4Fbgw!2e0!7i16384!8i8192?hl=en" TargetMode="External"/><Relationship Id="rId7" Type="http://schemas.openxmlformats.org/officeDocument/2006/relationships/hyperlink" Target="https://www.google.com/maps/@30.2216386,-85.8880129,3a,75y,330.85h,86.24t/data=!3m6!1e1!3m4!1sF7Y42zrjtLBCsGIxjTqVsw!2e0!7i16384!8i8192?hl=en" TargetMode="External"/><Relationship Id="rId162" Type="http://schemas.openxmlformats.org/officeDocument/2006/relationships/hyperlink" Target="https://www.google.com/maps/@30.7740002,-85.2234824,3a,75y,268.56h,79.87t/data=!3m6!1e1!3m4!1spt7MDxDkATMB4uKzw0wvYg!2e0!7i16384!8i8192?hl=en" TargetMode="External"/><Relationship Id="rId183" Type="http://schemas.openxmlformats.org/officeDocument/2006/relationships/hyperlink" Target="https://www.google.com/maps/@30.5451437,-83.8683882,3a,75y,98.86h,87.75t/data=!3m6!1e1!3m4!1s6baybeWC5bqsEIQRoUmkgQ!2e0!7i16384!8i8192?hl=en" TargetMode="External"/><Relationship Id="rId218" Type="http://schemas.openxmlformats.org/officeDocument/2006/relationships/hyperlink" Target="https://www.google.com/maps/place/Racetrack+Rd+NW+%26+Beal+Pkwy,+Wright,+FL+32547/@30.4494907,-86.6386589,3a,75y,92.05h,97.29t/data=!3m7!1e1!3m5!1sbqJaAXD58Rrr_N7K-Fk67g!2e0!6shttps:%2F%2Fstreetviewpixels-pa.googleapis.com%2Fv1%2Fthumbnail%3Fpanoid%3DbqJaAXD58Rrr_N7K-Fk67g%26cb_client%3Dsearch.gws-prod.gps%26w%3D86%26h%3D86%26yaw%3D179.92422%26pitch%3D0%26thumbfov%3D100!7i16384!8i8192!4m13!1m7!3m6!1s0x88913e5d28a9c647:0x4911f46f5933f4d9!2sRacetrack+Rd+NW+%26+Beal+Pkwy,+Wright,+FL+32547!3b1!8m2!3d30.4494759!4d-86.6386336!3m4!1s0x88913e5d28a9c647:0x4911f46f5933f4d9!8m2!3d30.4494759!4d-86.6386336" TargetMode="External"/><Relationship Id="rId239" Type="http://schemas.openxmlformats.org/officeDocument/2006/relationships/hyperlink" Target="https://www.google.com/maps/place/E+John+Sims+Pkwy+%26+Roberts+Dr,+Niceville,+FL+32578/@30.5080418,-86.4413124,3a,81y,333.79h,84.77t/data=!3m6!1e1!3m4!1sLvJVQJe3aIBklbputJJMsQ!2e0!7i16384!8i8192!4m5!3m4!1s0x8891684392f18439:0xce67172838b00274!8m2!3d30.5099542!4d-86.4432973" TargetMode="External"/><Relationship Id="rId250" Type="http://schemas.openxmlformats.org/officeDocument/2006/relationships/hyperlink" Target="https://www.google.com/maps/place/Mary+Esther+Cut+Off+NW+%26+Oak+St,+Wright,+FL+32548/@30.4286468,-86.6384764,3a,83y,82.3h,90.43t/data=!3m6!1e1!3m4!1syxPy3Ra1NPEr4DgqtHFCzg!2e0!7i16384!8i8192!4m5!3m4!1s0x88913ef2602a10ff:0xc22db3d9ade6f9fa!8m2!3d30.4285004!4d-86.6383053" TargetMode="External"/><Relationship Id="rId271" Type="http://schemas.openxmlformats.org/officeDocument/2006/relationships/drawing" Target="../drawings/drawing1.xml"/><Relationship Id="rId24" Type="http://schemas.openxmlformats.org/officeDocument/2006/relationships/hyperlink" Target="https://www.google.com/maps/@30.158782,-85.6605091,3a,75y,72.52h,85.28t/data=!3m6!1e1!3m4!1sM-4fsrKxmhGxv8qOzgJQgg!2e0!7i16384!8i8192?hl=en" TargetMode="External"/><Relationship Id="rId45" Type="http://schemas.openxmlformats.org/officeDocument/2006/relationships/hyperlink" Target="https://www.google.com/maps/@30.2976456,-85.8542061,3a,75y,35.77h,72.01t/data=!3m6!1e1!3m4!1sUzIRePq0njVVWhTLe3ObRw!2e0!7i16384!8i8192?hl=en" TargetMode="External"/><Relationship Id="rId66" Type="http://schemas.openxmlformats.org/officeDocument/2006/relationships/hyperlink" Target="https://www.google.com/maps/@30.4449121,-87.2272536,3a,41.4y,58.57h,96.75t/data=!3m6!1e1!3m4!1s4aJyF9wd61IuaFOMCqVYYA!2e0!7i16384!8i8192?hl=en" TargetMode="External"/><Relationship Id="rId87" Type="http://schemas.openxmlformats.org/officeDocument/2006/relationships/hyperlink" Target="https://www.google.com/maps/@30.4319666,-87.1828654,3a,75y,31.77h,79.33t/data=!3m6!1e1!3m4!1syph57EFnLT2_f8MevWeAvA!2e0!7i16384!8i8192?hl=en" TargetMode="External"/><Relationship Id="rId110" Type="http://schemas.openxmlformats.org/officeDocument/2006/relationships/hyperlink" Target="https://www.google.com/maps/@30.4356072,-87.2147249,3a,75y,165.92h,85.09t/data=!3m6!1e1!3m4!1sedkNw5NBC96V3KWRhfhwbQ!2e0!7i16384!8i8192?hl=en" TargetMode="External"/><Relationship Id="rId131" Type="http://schemas.openxmlformats.org/officeDocument/2006/relationships/hyperlink" Target="https://www.google.com/maps/@29.7140062,-85.0052707,3a,75y,276.79h,86.98t/data=!3m6!1e1!3m4!1sn3tFJjNDCVJRY2BkMhrB2g!2e0!7i16384!8i8192?hl=en" TargetMode="External"/><Relationship Id="rId152" Type="http://schemas.openxmlformats.org/officeDocument/2006/relationships/hyperlink" Target="https://www.google.com/maps/@30.5911981,-84.5770133,3a,75y,182.16h,77.71t/data=!3m6!1e1!3m4!1s9kb38sEvebDtkvEfGSTdww!2e0!7i16384!8i8192?hl=en" TargetMode="External"/><Relationship Id="rId173" Type="http://schemas.openxmlformats.org/officeDocument/2006/relationships/hyperlink" Target="https://www.google.com/maps/@30.7748296,-85.226815,3a,75y,196.08h,82.67t/data=!3m6!1e1!3m4!1sA8J2gxkh6Ky65AIDeAsc4w!2e0!7i16384!8i8192?hl=en" TargetMode="External"/><Relationship Id="rId194" Type="http://schemas.openxmlformats.org/officeDocument/2006/relationships/hyperlink" Target="https://www.google.com/maps/place/N+Monroe+St+%26+W+Tharpe+St,+Tallahassee,+FL+32303/@30.4652834,-84.2833508,3a,75y,251.19h,82.86t/data=!3m6!1e1!3m4!1sLiDDnq_jdHp7wIadrygF5Q!2e0!7i16384!8i8192!4m5!3m4!1s0x88ecf591b221029b:0x961b934878ad934f!8m2!3d30.4636521!4d-84.2824169" TargetMode="External"/><Relationship Id="rId208" Type="http://schemas.openxmlformats.org/officeDocument/2006/relationships/hyperlink" Target="https://www.google.com/maps/place/S+Adams+St+%26+Barbourville+Dr,+Tallahassee,+FL+32301/@30.4270979,-84.2819379,3a,75y,313.32h,84.82t/data=!3m6!1e1!3m4!1srYyvgH8U0FmOBwoZ-dZ9dA!2e0!7i16384!8i8192!4m5!3m4!1s0x88ecf542e0ce036f:0x8dd66bd8e97b2961!8m2!3d30.4234444!4d-84.2819862" TargetMode="External"/><Relationship Id="rId229" Type="http://schemas.openxmlformats.org/officeDocument/2006/relationships/hyperlink" Target="https://www.google.com/maps/@30.3871808,-86.4470166,3a,75y,290.62h,80.72t/data=!3m6!1e1!3m4!1szMryFokBG93rATy59TyXzw!2e0!7i16384!8i8192" TargetMode="External"/><Relationship Id="rId240" Type="http://schemas.openxmlformats.org/officeDocument/2006/relationships/hyperlink" Target="https://www.google.com/maps/place/First+St+SE+%26+Perry+Ave+SE,+Fort+Walton+Beach,+FL+32548/@30.4051031,-86.6038618,3a,75y,298.85h,89.31t/data=!3m6!1e1!3m4!1stTxms5Qi5vrBrLbOOHx5aQ!2e0!7i16384!8i8192!4m5!3m4!1s0x88913f39ba4f317d:0x8e88f1957e8e5a1b!8m2!3d30.4052176!4d-86.6038967" TargetMode="External"/><Relationship Id="rId261" Type="http://schemas.openxmlformats.org/officeDocument/2006/relationships/hyperlink" Target="https://www.google.com/maps/place/US-90+%26+2nd+St,+Defuniak+Springs,+FL+32435/@30.7209173,-86.1070391,3a,75y,258.32h,67.85t/data=!3m6!1e1!3m4!1sFwcjqxckmiVYSpeT3cNOxQ!2e0!7i13312!8i6656!4m5!3m4!1s0x8893d1c25ad6c581:0x2f7ebc4e5e55fb32!8m2!3d30.7208072!4d-86.1070555" TargetMode="External"/><Relationship Id="rId14" Type="http://schemas.openxmlformats.org/officeDocument/2006/relationships/hyperlink" Target="https://www.google.com/maps/@30.2646158,-85.9749154,3a,75y,347.38h,85.65t/data=!3m6!1e1!3m4!1swPUKXm2FMSsV3eXqLZWmdA!2e0!7i16384!8i8192?hl=en" TargetMode="External"/><Relationship Id="rId35" Type="http://schemas.openxmlformats.org/officeDocument/2006/relationships/hyperlink" Target="https://www.google.com/maps/@29.9427624,-85.4106207,3a,75y,138.01h,86.11t/data=!3m6!1e1!3m4!1s8dAa74_TGjcP-e7WHvmq_g!2e0!7i16384!8i8192?hl=en" TargetMode="External"/><Relationship Id="rId56" Type="http://schemas.openxmlformats.org/officeDocument/2006/relationships/hyperlink" Target="https://www.google.com/maps/@30.4472513,-85.0457676,3a,75y,194.55h,87.09t/data=!3m6!1e1!3m4!1sIZyyuZJlXqgSJaK5-VGzXw!2e0!7i16384!8i8192?hl=en" TargetMode="External"/><Relationship Id="rId77" Type="http://schemas.openxmlformats.org/officeDocument/2006/relationships/hyperlink" Target="https://www.google.com/maps/@30.4638007,-87.2595593,3a,75y,296.9h,98.44t/data=!3m6!1e1!3m4!1s6gaqw4wKD3TfV5czZd5bUw!2e0!7i16384!8i8192?hl=en" TargetMode="External"/><Relationship Id="rId100" Type="http://schemas.openxmlformats.org/officeDocument/2006/relationships/hyperlink" Target="https://www.google.com/maps/@30.4815291,-87.2551964,3a,75y,174.17h,85.65t/data=!3m6!1e1!3m4!1sglYYk7AWVF__7vEl_uV0cQ!2e0!7i16384!8i8192?hl=en" TargetMode="External"/><Relationship Id="rId8" Type="http://schemas.openxmlformats.org/officeDocument/2006/relationships/hyperlink" Target="https://www.google.com/maps/@30.2144611,-85.8744055,3a,75y,157.24h,88.56t/data=!3m6!1e1!3m4!1stleDCUcQlgYjXfVXGyuINw!2e0!7i16384!8i8192?hl=en" TargetMode="External"/><Relationship Id="rId98" Type="http://schemas.openxmlformats.org/officeDocument/2006/relationships/hyperlink" Target="https://www.google.com/maps/@30.436522,-87.2208956,3a,90y,195.61h,82.96t/data=!3m6!1e1!3m4!1s8UNSzStZuqMBepF-YuEkeg!2e0!7i16384!8i8192?hl=en" TargetMode="External"/><Relationship Id="rId121" Type="http://schemas.openxmlformats.org/officeDocument/2006/relationships/hyperlink" Target="https://www.google.com/maps/@30.4125014,-87.2184211,3a,75y,276.48h,90.41t/data=!3m6!1e1!3m4!1stJxzPWNvub5PuyOvFXxSNw!2e0!7i16384!8i8192?hl=en" TargetMode="External"/><Relationship Id="rId142" Type="http://schemas.openxmlformats.org/officeDocument/2006/relationships/hyperlink" Target="https://www.google.com/maps/@29.8502054,-84.6602027,3a,75y,81.52h,90.93t/data=!3m6!1e1!3m4!1ssdd3tUFLWXvZjbZbBBdfdQ!2e0!7i16384!8i8192?hl=en" TargetMode="External"/><Relationship Id="rId163" Type="http://schemas.openxmlformats.org/officeDocument/2006/relationships/hyperlink" Target="https://www.google.com/maps/@30.7099421,-84.9142076,3a,75y,293.61h,93.59t/data=!3m6!1e1!3m4!1s73xYtSNwa6EEB7C0iypBQA!2e0!7i16384!8i8192?hl=en" TargetMode="External"/><Relationship Id="rId184" Type="http://schemas.openxmlformats.org/officeDocument/2006/relationships/hyperlink" Target="https://www.google.com/maps/@30.5451704,-83.8648368,3a,75y,105.38h,94.16t/data=!3m6!1e1!3m4!1sVOyUseJDV4ubfpXFZjE2bQ!2e0!7i16384!8i8192?hl=en" TargetMode="External"/><Relationship Id="rId219" Type="http://schemas.openxmlformats.org/officeDocument/2006/relationships/hyperlink" Target="https://www.google.com/maps/place/Racetrack+Rd+NW+%26+Beal+Pkwy,+Wright,+FL+32547/@30.4494907,-86.6386589,3a,75y,92.05h,97.29t/data=!3m7!1e1!3m5!1sbqJaAXD58Rrr_N7K-Fk67g!2e0!6shttps:%2F%2Fstreetviewpixels-pa.googleapis.com%2Fv1%2Fthumbnail%3Fpanoid%3DbqJaAXD58Rrr_N7K-Fk67g%26cb_client%3Dsearch.gws-prod.gps%26w%3D86%26h%3D86%26yaw%3D179.92422%26pitch%3D0%26thumbfov%3D100!7i16384!8i8192!4m13!1m7!3m6!1s0x88913e5d28a9c647:0x4911f46f5933f4d9!2sRacetrack+Rd+NW+%26+Beal+Pkwy,+Wright,+FL+32547!3b1!8m2!3d30.4494759!4d-86.6386336!3m4!1s0x88913e5d28a9c647:0x4911f46f5933f4d9!8m2!3d30.4494759!4d-86.6386336" TargetMode="External"/><Relationship Id="rId230" Type="http://schemas.openxmlformats.org/officeDocument/2006/relationships/hyperlink" Target="https://www.google.com/maps/place/US-98+%26+Matthew+Blvd,+Destin,+FL+32541/@30.3882642,-86.430513,3a,75y,15.36h,88.88t/data=!3m6!1e1!3m4!1s_Q7Exljj4Spf8A13y-JQwg!2e0!7i16384!8i8192!4m5!3m4!1s0x889143586c2cb0ff:0x12390874a36c4ab!8m2!3d30.3880863!4d-86.4304007" TargetMode="External"/><Relationship Id="rId251" Type="http://schemas.openxmlformats.org/officeDocument/2006/relationships/hyperlink" Target="https://www.google.com/maps/@30.417503,-86.6534176,3a,75y,211.35h,90t/data=!3m7!1e1!3m5!1s17anQ6q9WRxv2AwjhPx_Sg!2e0!6shttps:%2F%2Fstreetviewpixels-pa.googleapis.com%2Fv1%2Fthumbnail%3Fpanoid%3D17anQ6q9WRxv2AwjhPx_Sg%26cb_client%3Dmaps_sv.tactile.gps%26w%3D203%26h%3D100%26yaw%3D211.34845%26pitch%3D0%26thumbfov%3D100!7i13312!8i6656" TargetMode="External"/><Relationship Id="rId25" Type="http://schemas.openxmlformats.org/officeDocument/2006/relationships/hyperlink" Target="https://www.google.com/maps/@30.1587634,-85.6569404,3a,75y,96h,94.99t/data=!3m6!1e1!3m4!1sGkGzt4nEfHPm0vKX-Tq-Ng!2e0!7i16384!8i8192?hl=en" TargetMode="External"/><Relationship Id="rId46" Type="http://schemas.openxmlformats.org/officeDocument/2006/relationships/hyperlink" Target="https://www.google.com/maps/@30.1900559,-85.717012,3a,75y,111.43h,85.44t/data=!3m6!1e1!3m4!1sjSM26A_5moRkmaINrbFE-w!2e0!7i16384!8i8192?hl=en" TargetMode="External"/><Relationship Id="rId67" Type="http://schemas.openxmlformats.org/officeDocument/2006/relationships/hyperlink" Target="https://www.google.com/maps/@30.446605,-87.2189572,3a,28.2y,267.71h,87.18t/data=!3m7!1e1!3m5!1s-vNhJ-nKfvcdWdrFTErNuw!2e0!6shttps:%2F%2Fstreetviewpixels-pa.googleapis.com%2Fv1%2Fthumbnail%3Fpanoid%3D-vNhJ-nKfvcdWdrFTErNuw%26cb_client%3Dmaps_sv.tactile.gps%26w%3D203%26h%3D100%26yaw%3D291.84268%26pitch%3D0%26thumbfov%3D100!7i16384!8i8192?hl=en" TargetMode="External"/><Relationship Id="rId88" Type="http://schemas.openxmlformats.org/officeDocument/2006/relationships/hyperlink" Target="https://www.google.com/maps/@30.425174,-87.1836334,3a,75y,26.7h,83.37t/data=!3m6!1e1!3m4!1ssfx_b-j5wYS9xZ8KO6w4xg!2e0!7i16384!8i8192?hl=en" TargetMode="External"/><Relationship Id="rId111" Type="http://schemas.openxmlformats.org/officeDocument/2006/relationships/hyperlink" Target="https://www.google.com/maps/@30.4251883,-87.2126513,3a,75y,177.31h,90.86t/data=!3m6!1e1!3m4!1sg7A-FaWBsf0UPNLdxTQqHg!2e0!7i16384!8i8192?hl=en" TargetMode="External"/><Relationship Id="rId132" Type="http://schemas.openxmlformats.org/officeDocument/2006/relationships/hyperlink" Target="https://www.google.com/maps/@29.7157844,-84.9973226,3a,75y,240.92h,85.58t/data=!3m6!1e1!3m4!1sO0t3kYkwmy-UizBfRqpDDw!2e0!7i16384!8i8192?hl=en" TargetMode="External"/><Relationship Id="rId153" Type="http://schemas.openxmlformats.org/officeDocument/2006/relationships/hyperlink" Target="https://www.google.com/maps/@29.717133,-85.3843496,3a,75y,175.75h,85.64t/data=!3m6!1e1!3m4!1sdh_0JOZq6cwJwb9MXZ52OQ!2e0!7i16384!8i8192?hl=en" TargetMode="External"/><Relationship Id="rId174" Type="http://schemas.openxmlformats.org/officeDocument/2006/relationships/hyperlink" Target="https://www.google.com/maps/@30.7763598,-85.2267874,3a,75y,9.09h,83.35t/data=!3m6!1e1!3m4!1sdnsT4nvcZreUpnd_02g9MQ!2e0!7i16384!8i8192?hl=en" TargetMode="External"/><Relationship Id="rId195" Type="http://schemas.openxmlformats.org/officeDocument/2006/relationships/hyperlink" Target="https://www.google.com/maps/place/N+Franklin+Blvd+%26+E+Tennessee+St,+Tallahassee,+FL+32308/@30.444795,-84.2720981,3a,36y,283.66h,87.13t/data=!3m6!1e1!3m4!1sJgoem6_UCKWqQri3B0PtdA!2e0!7i16384!8i8192!4m5!3m4!1s0x88ecf57e5957778f:0x1739b32832f1ec41!8m2!3d30.4446463!4d-84.2721228" TargetMode="External"/><Relationship Id="rId209" Type="http://schemas.openxmlformats.org/officeDocument/2006/relationships/hyperlink" Target="https://www.google.com/maps/place/E+Bradford+Rd+%26+N+Meridian+Rd,+Tallahassee,+FL+32303/@30.4675609,-84.2771223,3a,19.7y,170.9h,79.28t/data=!3m6!1e1!3m4!1sYL-AHPBMvEFOPyosXjtwUA!2e0!7i16384!8i8192!4m5!3m4!1s0x88ecf58c457c394b:0x221c2d17fdeb7ae9!8m2!3d30.4679649!4d-84.2772432" TargetMode="External"/><Relationship Id="rId220" Type="http://schemas.openxmlformats.org/officeDocument/2006/relationships/hyperlink" Target="https://www.google.com/maps/place/W+James+Lee+Blvd+%26+Martin+St,+Florida+32536/@30.7650868,-86.5888601,3a,75y,222.44h,87.35t/data=!3m7!1e1!3m5!1slSGnro5kG0WG_k6WgO-Tjw!2e0!6shttps:%2F%2Fstreetviewpixels-pa.googleapis.com%2Fv1%2Fthumbnail%3Fpanoid%3DlSGnro5kG0WG_k6WgO-Tjw%26cb_client%3Dsearch.gws-prod.gps%26w%3D86%26h%3D86%26yaw%3D89.03341%26pitch%3D0%26thumbfov%3D100!7i16384!8i8192!4m5!3m4!1s0x88910b50cce8fbaf:0x4de51a1f70b0f489!8m2!3d30.7651242!4d-86.5888327" TargetMode="External"/><Relationship Id="rId241" Type="http://schemas.openxmlformats.org/officeDocument/2006/relationships/hyperlink" Target="https://www.google.com/maps/@30.4077305,-86.602733,3a,75y,327.05h,75.84t/data=!3m6!1e1!3m4!1s4IsfrHFTEXIM5fbIUASXqg!2e0!7i16384!8i8192" TargetMode="External"/><Relationship Id="rId15" Type="http://schemas.openxmlformats.org/officeDocument/2006/relationships/hyperlink" Target="https://www.google.com/maps/@30.1892449,-85.8182021,3a,75y,145.2h,88.65t/data=!3m6!1e1!3m4!1sk6gWLaLD416qag4Zpl-Oow!2e0!7i16384!8i8192?hl=en" TargetMode="External"/><Relationship Id="rId36" Type="http://schemas.openxmlformats.org/officeDocument/2006/relationships/hyperlink" Target="https://www.google.com/maps/@29.9371989,-85.4025924,3a,75y,18.22h,74.06t/data=!3m6!1e1!3m4!1scX5jtcqCRB1uf90R0VioIg!2e0!7i16384!8i8192?hl=en" TargetMode="External"/><Relationship Id="rId57" Type="http://schemas.openxmlformats.org/officeDocument/2006/relationships/hyperlink" Target="https://www.google.com/maps/@30.574322,-85.1271977,3a,75y,196.47h,92.98t/data=!3m6!1e1!3m4!1sZ4VCljT5mnNE9pXiAWy0Ow!2e0!7i16384!8i8192?hl=en" TargetMode="External"/><Relationship Id="rId262" Type="http://schemas.openxmlformats.org/officeDocument/2006/relationships/hyperlink" Target="https://www.google.com/maps/place/US-98+%26+Mack+Bayou+Rd,+Florida+32459/@30.376246,-86.3048737,3a,75y,172.25h,102.73t/data=!3m6!1e1!3m4!1sJMIuC80ouxUj3dY7mlx8SA!2e0!7i16384!8i8192!4m5!3m4!1s0x8891592e60a00fab:0x930ef23beaa4bb22!8m2!3d30.3762819!4d-86.3049016" TargetMode="External"/><Relationship Id="rId78" Type="http://schemas.openxmlformats.org/officeDocument/2006/relationships/hyperlink" Target="https://www.google.com/maps/@30.4651403,-87.247825,3a,90y,237.71h,98.49t/data=!3m7!1e1!3m5!1s24eKRFgvmPrIhfiGTkCRgg!2e0!6shttps:%2F%2Fstreetviewpixels-pa.googleapis.com%2Fv1%2Fthumbnail%3Fpanoid%3D24eKRFgvmPrIhfiGTkCRgg%26cb_client%3Dmaps_sv.tactile.gps%26w%3D203%26h%3D100%26yaw%3D266.3156%26pitch%3D0%26thumbfov%3D100!7i16384!8i8192?hl=en" TargetMode="External"/><Relationship Id="rId99" Type="http://schemas.openxmlformats.org/officeDocument/2006/relationships/hyperlink" Target="https://www.google.com/maps/@30.4373,-87.220952,3a,73y,357.14h,84.89t/data=!3m7!1e1!3m5!1sUI69sBSwBPuIyaqc0HzzLA!2e0!6shttps:%2F%2Fstreetviewpixels-pa.googleapis.com%2Fv1%2Fthumbnail%3Fpanoid%3DUI69sBSwBPuIyaqc0HzzLA%26cb_client%3Dmaps_sv.tactile.gps%26w%3D203%26h%3D100%26yaw%3D145.25679%26pitch%3D0%26thumbfov%3D100!7i16384!8i8192?hl=en" TargetMode="External"/><Relationship Id="rId101" Type="http://schemas.openxmlformats.org/officeDocument/2006/relationships/hyperlink" Target="https://www.google.com/maps/@30.2975003,-87.4309127,3a,75y,276.73h,81.96t/data=!3m6!1e1!3m4!1shJUUyadboVDwZtKdrP6R9Q!2e0!7i16384!8i8192?hl=en" TargetMode="External"/><Relationship Id="rId122" Type="http://schemas.openxmlformats.org/officeDocument/2006/relationships/hyperlink" Target="https://www.google.com/maps/@30.4127341,-87.2170853,3a,75y,289.9h,93.02t/data=!3m6!1e1!3m4!1sftmnX3IQr9ljfPSi263FSg!2e0!7i16384!8i8192?hl=en" TargetMode="External"/><Relationship Id="rId143" Type="http://schemas.openxmlformats.org/officeDocument/2006/relationships/hyperlink" Target="https://www.google.com/maps/@29.8502054,-84.6602027,3a,75y,81.52h,90.93t/data=!3m6!1e1!3m4!1ssdd3tUFLWXvZjbZbBBdfdQ!2e0!7i16384!8i8192?hl=en" TargetMode="External"/><Relationship Id="rId164" Type="http://schemas.openxmlformats.org/officeDocument/2006/relationships/hyperlink" Target="https://www.google.com/maps/@30.7090238,-84.9110101,3a,75y,294.63h,83.4t/data=!3m6!1e1!3m4!1sLWm4aB-_RiB8cX2ihmHdbQ!2e0!7i16384!8i8192?hl=en" TargetMode="External"/><Relationship Id="rId185" Type="http://schemas.openxmlformats.org/officeDocument/2006/relationships/hyperlink" Target="https://www.google.com/maps/@30.3760025,-83.8116007,3a,75y,351.41h,88.14t/data=!3m6!1e1!3m4!1sO-j1nNIov2RCBbaFou9pBA!2e0!7i16384!8i8192?hl=en" TargetMode="External"/><Relationship Id="rId9" Type="http://schemas.openxmlformats.org/officeDocument/2006/relationships/hyperlink" Target="https://www.google.com/maps/@30.1885042,-85.8269961,3a,90y,32.51h,73.81t/data=!3m6!1e1!3m4!1sbWlVKiZQ0nVlouUamiMDag!2e0!7i16384!8i8192?hl=en" TargetMode="External"/><Relationship Id="rId210" Type="http://schemas.openxmlformats.org/officeDocument/2006/relationships/hyperlink" Target="https://www.google.com/maps/place/W+Orange+Ave+%26+Rankin+Ave,+Tallahassee,+FL+32310/@30.4151682,-84.3451767,3a,22.2y,372.87h,92.8t/data=!3m6!1e1!3m4!1sKajg8DdOgCssRaFSqnRTvA!2e0!7i16384!8i8192!4m5!3m4!1s0x88ecf4afcd8ee479:0xced35b8f95090f8b!8m2!3d30.4145829!4d-84.3444078" TargetMode="External"/><Relationship Id="rId26" Type="http://schemas.openxmlformats.org/officeDocument/2006/relationships/hyperlink" Target="https://www.google.com/maps/@30.1567979,-85.6356163,3a,81.7y,138.95h,94.16t/data=!3m6!1e1!3m4!1sP7duiSUen_jfLbIzA6x_1w!2e0!7i16384!8i8192?hl=en" TargetMode="External"/><Relationship Id="rId231" Type="http://schemas.openxmlformats.org/officeDocument/2006/relationships/hyperlink" Target="https://www.google.com/maps/place/US-98+%26+Hutchinson+St,+Destin,+FL+32541/@30.3887643,-86.4260514,3a,75y,247.65h,76.74t/data=!3m6!1e1!3m4!1sq7KUqwvcc7ByUnZVX-O8uw!2e0!7i16384!8i8192!4m5!3m4!1s0x889143564b13eb01:0x1ee69a31f4b2891f!8m2!3d30.3887843!4d-86.4261521" TargetMode="External"/><Relationship Id="rId252" Type="http://schemas.openxmlformats.org/officeDocument/2006/relationships/hyperlink" Target="https://www.google.com/maps/place/US-90+%26+Ward+Basin+Rd,+Florida+32583/@30.6248794,-87.0219255,3a,75y,264.49h,94.15t/data=!3m6!1e1!3m4!1sEjZKzPfG7LY8h7AgGrLKvA!2e0!7i16384!8i8192!4m5!3m4!1s0x8890e45315fbab83:0x95d84ed360067e23!8m2!3d30.6244649!4d-87.0211535" TargetMode="External"/><Relationship Id="rId47" Type="http://schemas.openxmlformats.org/officeDocument/2006/relationships/hyperlink" Target="https://www.google.com/maps/@30.1896621,-85.7036509,3a,75y,300.76h,93.58t/data=!3m6!1e1!3m4!1sLw101Rnp40D01QGgEzPB7Q!2e0!7i16384!8i8192?hl=en" TargetMode="External"/><Relationship Id="rId68" Type="http://schemas.openxmlformats.org/officeDocument/2006/relationships/hyperlink" Target="https://www.google.com/maps/@30.4468617,-87.2168027,3a,75y,279.52h,90.36t/data=!3m6!1e1!3m4!1soe9nN_JMA5pA6U4czUigIQ!2e0!7i16384!8i8192?hl=en" TargetMode="External"/><Relationship Id="rId89" Type="http://schemas.openxmlformats.org/officeDocument/2006/relationships/hyperlink" Target="https://www.google.com/maps/@30.4956636,-87.231679,3a,75y,77.11h,79.03t/data=!3m6!1e1!3m4!1s_1ULAiacrC1ZxUgKMhsqIA!2e0!7i16384!8i8192?hl=en" TargetMode="External"/><Relationship Id="rId112" Type="http://schemas.openxmlformats.org/officeDocument/2006/relationships/hyperlink" Target="https://www.google.com/maps/@30.4215667,-87.2119445,3a,75y,182.2h,89.48t/data=!3m6!1e1!3m4!1sG68tkR0ncU35W-g_DqN8sA!2e0!7i16384!8i8192?hl=en" TargetMode="External"/><Relationship Id="rId133" Type="http://schemas.openxmlformats.org/officeDocument/2006/relationships/hyperlink" Target="https://www.google.com/maps/@29.7178638,-84.9946791,3a,75y,67.18h,81.88t/data=!3m6!1e1!3m4!1sHnV-udXeXDckczDRBmMT3Q!2e0!7i16384!8i8192?hl=en" TargetMode="External"/><Relationship Id="rId154" Type="http://schemas.openxmlformats.org/officeDocument/2006/relationships/hyperlink" Target="https://www.google.com/maps/@29.8157996,-85.3049209,3a,75y,359.88h,84.58t/data=!3m7!1e1!3m5!1sjsVhXsW3xaiIal7aIUXahw!2e0!6shttps:%2F%2Fstreetviewpixels-pa.googleapis.com%2Fv1%2Fthumbnail%3Fpanoid%3DjsVhXsW3xaiIal7aIUXahw%26cb_client%3Dmaps_sv.tactile.gps%26w%3D203%26h%3D100%26yaw%3D152.05441%26pitch%3D0%26thumbfov%3D100!7i16384!8i8192?hl=en" TargetMode="External"/><Relationship Id="rId175" Type="http://schemas.openxmlformats.org/officeDocument/2006/relationships/hyperlink" Target="https://www.google.com/maps/@30.777264,-85.2267419,3a,75y,4h,80.74t/data=!3m6!1e1!3m4!1sxI7HDuH-jbFWPIO3HRU71A!2e0!7i13312!8i6656?hl=en" TargetMode="External"/><Relationship Id="rId196" Type="http://schemas.openxmlformats.org/officeDocument/2006/relationships/hyperlink" Target="https://www.google.com/maps/place/US-90+%26+Riggins+Rd,+Tallahassee,+FL+32308/@30.4568467,-84.2367114,3a,76.8y,86.5h,111.3t/data=!3m6!1e1!3m4!1s6-Gzl9DOqQY0UGWkUMLI5g!2e0!7i16384!8i8192!4m5!3m4!1s0x88ec5f05163cb5d9:0xd5257fb1a692ccf4!8m2!3d30.4568711!4d-84.236666" TargetMode="External"/><Relationship Id="rId200" Type="http://schemas.openxmlformats.org/officeDocument/2006/relationships/hyperlink" Target="https://www.google.com/maps/place/E+Gaines+St+%26+S+Monroe+St,+Tallahassee,+FL+32301/@30.4354979,-84.2805609,3a,75y,3.6h,78.52t/data=!3m6!1e1!3m4!1ss4J4ChOTJpXt5G8A7vyAPQ!2e0!7i16384!8i8192!4m5!3m4!1s0x88ecf56f89af37e9:0x7a600c399407f19e!8m2!3d30.4354564!4d-84.2806707" TargetMode="External"/><Relationship Id="rId16" Type="http://schemas.openxmlformats.org/officeDocument/2006/relationships/hyperlink" Target="https://www.google.com/maps/@30.185497,-85.8115482,3a,75y,148.05h,85.29t/data=!3m6!1e1!3m4!1sHKmViBdjKc8X4B4nEmgS-g!2e0!7i13312!8i6656?hl=en" TargetMode="External"/><Relationship Id="rId221" Type="http://schemas.openxmlformats.org/officeDocument/2006/relationships/hyperlink" Target="https://www.google.com/maps/@30.4044515,-86.6172176,3a,75y,298.38h,94.55t/data=!3m6!1e1!3m4!1szyhi-B4xAxl5ok8qkNnK0w!2e0!7i16384!8i8192" TargetMode="External"/><Relationship Id="rId242" Type="http://schemas.openxmlformats.org/officeDocument/2006/relationships/hyperlink" Target="https://www.google.com/maps/place/S+John+Sims+Pkwy+%26+Washington+Ave,+Valparaiso,+FL+32580/@30.5094317,-86.4936704,3a,48.9y,35.4h,75.74t/data=!3m6!1e1!3m4!1sJTb7x1FTIWB0LcCRWmTEAA!2e0!7i16384!8i8192!4m5!3m4!1s0x8891698c6f8d4ebf:0x4d9a3c4d0fa280d5!8m2!3d30.5075493!4d-86.4938119" TargetMode="External"/><Relationship Id="rId263" Type="http://schemas.openxmlformats.org/officeDocument/2006/relationships/hyperlink" Target="https://www.google.com/maps/@30.3741751,-86.2291397,3a,75y,314.39h,90t/data=!3m7!1e1!3m5!1slmzs7BXUIVqtB5mV0fW8xg!2e0!6shttps:%2F%2Fstreetviewpixels-pa.googleapis.com%2Fv1%2Fthumbnail%3Fpanoid%3Dlmzs7BXUIVqtB5mV0fW8xg%26cb_client%3Dmaps_sv.tactile.gps%26w%3D203%26h%3D100%26yaw%3D314.3905%26pitch%3D0%26thumbfov%3D100!7i16384!8i8192" TargetMode="External"/><Relationship Id="rId37" Type="http://schemas.openxmlformats.org/officeDocument/2006/relationships/hyperlink" Target="https://www.google.com/maps/@30.1680379,-85.6601672,3a,29y,227.69h,90.05t/data=!3m6!1e1!3m4!1sVBkxjE-2efKR2kdC_PXofQ!2e0!7i16384!8i8192?hl=en" TargetMode="External"/><Relationship Id="rId58" Type="http://schemas.openxmlformats.org/officeDocument/2006/relationships/hyperlink" Target="https://www.google.com/maps/@30.4666023,-85.0448328,3a,75y,21.98h,91.52t/data=!3m6!1e1!3m4!1ss9vYJISp9pL6_o7kSNLVTQ!2e0!7i16384!8i8192?hl=en" TargetMode="External"/><Relationship Id="rId79" Type="http://schemas.openxmlformats.org/officeDocument/2006/relationships/hyperlink" Target="https://www.google.com/maps/@30.466357,-87.2433216,3a,75y,83.89h,92.88t/data=!3m6!1e1!3m4!1sHmUCuGHyTZalh-2rskTHvw!2e0!7i16384!8i8192?hl=en" TargetMode="External"/><Relationship Id="rId102" Type="http://schemas.openxmlformats.org/officeDocument/2006/relationships/hyperlink" Target="https://www.google.com/maps/@30.3871824,-87.2888348,3a,75y,112.5h,88.32t/data=!3m6!1e1!3m4!1sGlGI2dzazXL_yUvb095D0w!2e0!7i16384!8i8192?hl=en" TargetMode="External"/><Relationship Id="rId123" Type="http://schemas.openxmlformats.org/officeDocument/2006/relationships/hyperlink" Target="https://www.google.com/maps/@30.4131179,-87.2137505,3a,75y,89.36h,86.11t/data=!3m6!1e1!3m4!1s_KE45IhPQ4ZVeIOYIALx8g!2e0!7i16384!8i8192?hl=en" TargetMode="External"/><Relationship Id="rId144" Type="http://schemas.openxmlformats.org/officeDocument/2006/relationships/hyperlink" Target="https://www.google.com/maps/@29.8841042,-84.5889435,3a,75y,78.39h,97.83t/data=!3m7!1e1!3m5!1sbEgw04lRh8MGUNmF9eXlmg!2e0!6shttps:%2F%2Fstreetviewpixels-pa.googleapis.com%2Fv1%2Fthumbnail%3Fpanoid%3DbEgw04lRh8MGUNmF9eXlmg%26cb_client%3Dmaps_sv.tactile.gps%26w%3D203%26h%3D100%26yaw%3D68.54895%26pitch%3D0%26thumbfov%3D100!7i16384!8i8192?hl=en" TargetMode="External"/><Relationship Id="rId90" Type="http://schemas.openxmlformats.org/officeDocument/2006/relationships/hyperlink" Target="https://www.google.com/maps/@30.4951277,-87.1895357,3a,75y,271.56h,91.26t/data=!3m6!1e1!3m4!1slTwucyGhYrd8WwaImSZIJQ!2e0!7i16384!8i8192?hl=en" TargetMode="External"/><Relationship Id="rId165" Type="http://schemas.openxmlformats.org/officeDocument/2006/relationships/hyperlink" Target="https://www.google.com/maps/@30.9566505,-85.51666,3a,75y,191.51h,82.49t/data=!3m6!1e1!3m4!1szb6w0trVc6rgc0vbCDh1zw!2e0!7i16384!8i8192?hl=en" TargetMode="External"/><Relationship Id="rId186" Type="http://schemas.openxmlformats.org/officeDocument/2006/relationships/hyperlink" Target="https://www.google.com/maps/@30.5275151,-83.871721,3a,75y,32.22h,86.27t/data=!3m6!1e1!3m4!1s0IXZrSVyQ7WG9rQ-pjrL0Q!2e0!7i16384!8i8192?hl=en" TargetMode="External"/><Relationship Id="rId211" Type="http://schemas.openxmlformats.org/officeDocument/2006/relationships/hyperlink" Target="https://www.google.com/maps/place/W+Orange+Ave+%26+Rankin+Ave,+Tallahassee,+FL+32310/@30.4141634,-84.3396248,3a,75y,93.22h,102.63t/data=!3m6!1e1!3m4!1s1OK92hripAkPAJJs50TDgQ!2e0!7i13312!8i6656!4m5!3m4!1s0x88ecf4afcd8ee479:0xced35b8f95090f8b!8m2!3d30.4145829!4d-84.3444078" TargetMode="External"/><Relationship Id="rId232" Type="http://schemas.openxmlformats.org/officeDocument/2006/relationships/hyperlink" Target="https://www.google.com/maps/place/US-98+%26+Regatta+Bay+Blvd,+Destin,+FL+32541/@30.3867183,-86.4043899,3a,75y,121.24h,94.38t/data=!3m6!1e1!3m4!1sBUctvBsXSj4_cuDZpHwjhQ!2e0!7i16384!8i8192!4m5!3m4!1s0x88915caa26d6220b:0x2e48d7802e01cd8!8m2!3d30.3884651!4d-86.4137833" TargetMode="External"/><Relationship Id="rId253" Type="http://schemas.openxmlformats.org/officeDocument/2006/relationships/hyperlink" Target="https://www.google.com/maps/@30.3684723,-87.1735993,3a,75y,49.01h,80.61t/data=!3m6!1e1!3m4!1skbqDSSKhjsbBWJyNbhhfmA!2e0!7i16384!8i8192" TargetMode="External"/><Relationship Id="rId27" Type="http://schemas.openxmlformats.org/officeDocument/2006/relationships/hyperlink" Target="https://www.google.com/maps/@30.1567459,-85.6261382,3a,75y,306.3h,86.58t/data=!3m7!1e1!3m5!1smNHMT9GmLUO2FwtS80ZGDA!2e0!6shttps:%2F%2Fstreetviewpixels-pa.googleapis.com%2Fv1%2Fthumbnail%3Fpanoid%3DmNHMT9GmLUO2FwtS80ZGDA%26cb_client%3Dmaps_sv.tactile.gps%26w%3D203%26h%3D100%26yaw%3D62.846333%26pitch%3D0%26thumbfov%3D100!7i16384!8i8192?hl=en" TargetMode="External"/><Relationship Id="rId48" Type="http://schemas.openxmlformats.org/officeDocument/2006/relationships/hyperlink" Target="https://www.google.com/maps/@30.2647202,-85.9749311,3a,75y,101.83h,87.43t/data=!3m6!1e1!3m4!1sMiazJOiOaJDZIDTqsJ8-Mw!2e0!7i16384!8i8192?hl=en" TargetMode="External"/><Relationship Id="rId69" Type="http://schemas.openxmlformats.org/officeDocument/2006/relationships/hyperlink" Target="https://www.google.com/maps/@30.4083445,-87.2097303,3a,75y,112.86h,88.81t/data=!3m6!1e1!3m4!1sMQaIRlRy8u2sSQbvQXrP6w!2e0!7i16384!8i8192?hl=en" TargetMode="External"/><Relationship Id="rId113" Type="http://schemas.openxmlformats.org/officeDocument/2006/relationships/hyperlink" Target="https://www.google.com/maps/@30.3842939,-87.2779885,3a,75y,197.14h,90.61t/data=!3m6!1e1!3m4!1sBshBhDGB_ksNwExnqsv7PQ!2e0!7i16384!8i8192?hl=en" TargetMode="External"/><Relationship Id="rId134" Type="http://schemas.openxmlformats.org/officeDocument/2006/relationships/hyperlink" Target="https://www.google.com/maps/@29.7266114,-84.985952,3a,75y,59.17h,93.52t/data=!3m6!1e1!3m4!1sH51EXu9OKx-vEaH2gSU2kg!2e0!7i16384!8i8192?hl=en" TargetMode="External"/><Relationship Id="rId80" Type="http://schemas.openxmlformats.org/officeDocument/2006/relationships/hyperlink" Target="https://www.google.com/maps/@30.4672603,-87.2409698,3a,75y,258.11h,90.19t/data=!3m6!1e1!3m4!1sEvPEi7zE6p-gBL1i7Dathg!2e0!7i16384!8i8192?hl=en" TargetMode="External"/><Relationship Id="rId155" Type="http://schemas.openxmlformats.org/officeDocument/2006/relationships/hyperlink" Target="https://www.google.com/maps/@29.9202408,-85.3832367,3a,75y,148.1h,77.44t/data=!3m7!1e1!3m5!1sAF1QipOrV_o4E353h3de9nmL1T6hYXztxGhBCL839YBx!2e10!3e11!7i11000!8i5500?hl=en" TargetMode="External"/><Relationship Id="rId176" Type="http://schemas.openxmlformats.org/officeDocument/2006/relationships/hyperlink" Target="https://www.google.com/maps/@30.7862202,-85.2259242,3a,75y,199.37h,81.04t/data=!3m6!1e1!3m4!1skTVd1fr5hWPg96NnL9x-fQ!2e0!7i16384!8i8192?hl=en" TargetMode="External"/><Relationship Id="rId197" Type="http://schemas.openxmlformats.org/officeDocument/2006/relationships/hyperlink" Target="https://www.google.com/maps/place/Gaile+Ave+%26+Woodville+Hwy,+Tallahassee,+FL+32305/@30.3982934,-84.2798934,3a,19.2y,367.37h,85.49t/data=!3m6!1e1!3m4!1sJlhOHATu4pZWe2rlbkFyUw!2e0!7i16384!8i8192!4m13!1m7!3m6!1s0x88ec8aadf1908ba5:0x47b9793ddfc8454a!2sGaile+Ave+%26+Woodville+Hwy,+Tallahassee,+FL+32305!3b1!8m2!3d30.3981977!4d-84.2800153!3m4!1s0x88ec8aadf1908ba5:0x47b9793ddfc8454a!8m2!3d30.3981977!4d-84.2800153" TargetMode="External"/><Relationship Id="rId201" Type="http://schemas.openxmlformats.org/officeDocument/2006/relationships/hyperlink" Target="https://www.google.com/maps/@30.4399201,-84.2806896,3a,75y,22.7h,86.86t/data=!3m6!1e1!3m4!1s-eo8KfPAQGZ2RR1kFXybvw!2e0!7i16384!8i8192" TargetMode="External"/><Relationship Id="rId222" Type="http://schemas.openxmlformats.org/officeDocument/2006/relationships/hyperlink" Target="https://www.google.com/maps/place/Miracle+Strip+Pkwy+SE+%26+Eglin+Pkwy+SE,+Fort+Walton+Beach,+FL+32548/@30.4038047,-86.6092611,3a,86.5y,231h,63.57t/data=!3m6!1e1!3m4!1sSu1YaekbBV7X1udTHPT9XA!2e0!7i16384!8i8192!4m5!3m4!1s0x88913f3a98a1bcfd:0x919413fec8bc0fc8!8m2!3d30.403916!4d-86.6093042" TargetMode="External"/><Relationship Id="rId243" Type="http://schemas.openxmlformats.org/officeDocument/2006/relationships/hyperlink" Target="https://www.google.com/maps/place/S+John+Sims+Pkwy+%26+Edge+Ave,+Valparaiso,+FL+32580/@30.5129153,-86.4938183,3a,90y,141.71h,102.23t/data=!3m6!1e1!3m4!1swTfMjdPOZkXCvN11aUSUuQ!2e0!7i16384!8i8192!4m5!3m4!1s0x8891698f260b9157:0x4a5e87fd323c8f1b!8m2!3d30.512936!4d-86.493829" TargetMode="External"/><Relationship Id="rId264" Type="http://schemas.openxmlformats.org/officeDocument/2006/relationships/hyperlink" Target="https://www.google.com/maps/place/US-98+%26+S+Wall+St,+Florida+32413/@30.2783606,-86.0078992,3a,75y,335.89h,79.57t/data=!3m6!1e1!3m4!1s50j8ePxx67UVf752fZGeUA!2e0!7i16384!8i8192!4m5!3m4!1s0x8893f2014130bfa1:0xe7e8aa92fbe90f4d!8m2!3d30.2782628!4d-86.0081089" TargetMode="External"/><Relationship Id="rId17" Type="http://schemas.openxmlformats.org/officeDocument/2006/relationships/hyperlink" Target="https://www.google.com/maps/@30.1880616,-85.752642,3a,90y,124.47h,92.23t/data=!3m6!1e1!3m4!1soqk5Qsds5XxEy7pHNbt2gA!2e0!7i16384!8i8192?hl=en" TargetMode="External"/><Relationship Id="rId38" Type="http://schemas.openxmlformats.org/officeDocument/2006/relationships/hyperlink" Target="https://www.google.com/maps/@30.1678028,-85.6601687,3a,39.2y,20.57h,95.25t/data=!3m6!1e1!3m4!1sOpa9B-Z2JQUEN4OHdcPKEA!2e0!7i16384!8i8192?hl=en" TargetMode="External"/><Relationship Id="rId59" Type="http://schemas.openxmlformats.org/officeDocument/2006/relationships/hyperlink" Target="https://www.google.com/maps/@30.4188082,-87.2060659,3a,75y,178.94h,90.56t/data=!3m6!1e1!3m4!1skBOC7h8s8UE7tVU8gkMvFg!2e0!7i16384!8i8192?hl=en" TargetMode="External"/><Relationship Id="rId103" Type="http://schemas.openxmlformats.org/officeDocument/2006/relationships/hyperlink" Target="https://www.google.com/maps/@30.3874838,-87.2816965,3a,75y,86.68h,83.63t/data=!3m6!1e1!3m4!1s3kn7zeC7vuj7b5PH0opGCg!2e0!7i16384!8i8192?hl=en" TargetMode="External"/><Relationship Id="rId124" Type="http://schemas.openxmlformats.org/officeDocument/2006/relationships/hyperlink" Target="https://www.google.com/maps/@30.4149913,-87.2104417,3a,75y,349.74h,85.45t/data=!3m6!1e1!3m4!1sKFlTC0fw-Hhtchp-piFrMg!2e0!7i16384!8i8192?hl=en" TargetMode="External"/><Relationship Id="rId70" Type="http://schemas.openxmlformats.org/officeDocument/2006/relationships/hyperlink" Target="https://www.google.com/maps/@30.4083144,-87.2090105,3a,75y,87.85h,96.1t/data=!3m6!1e1!3m4!1s_GIuTZw9k9Xyj7M1uYjAJw!2e0!7i16384!8i8192?hl=en" TargetMode="External"/><Relationship Id="rId91" Type="http://schemas.openxmlformats.org/officeDocument/2006/relationships/hyperlink" Target="https://www.google.com/maps/@30.4216421,-87.2518263,3a,75y,147.54h,86.72t/data=!3m6!1e1!3m4!1sYSErgb73SHzE0bfftnV3xg!2e0!7i16384!8i8192?hl=en" TargetMode="External"/><Relationship Id="rId145" Type="http://schemas.openxmlformats.org/officeDocument/2006/relationships/hyperlink" Target="https://www.google.com/maps/@30.7047357,-84.851301,3a,75y,273.67h,88.77t/data=!3m6!1e1!3m4!1shcSPBYfnQ20ZzGSCw3FGlg!2e0!7i16384!8i8192?hl=en" TargetMode="External"/><Relationship Id="rId166" Type="http://schemas.openxmlformats.org/officeDocument/2006/relationships/hyperlink" Target="https://www.google.com/maps/@30.9609184,-85.516824,3a,75y,188.14h,89.32t/data=!3m6!1e1!3m4!1sW5KO8EbxkPRBVvEiA0s8RA!2e0!7i16384!8i8192?hl=en" TargetMode="External"/><Relationship Id="rId187" Type="http://schemas.openxmlformats.org/officeDocument/2006/relationships/hyperlink" Target="https://www.google.com/maps/@30.5299695,-83.8712806,3a,75y,214.77h,88.24t/data=!3m6!1e1!3m4!1sUimfkB96cblCjzgjYN5cAA!2e0!7i16384!8i8192?hl=en" TargetMode="External"/><Relationship Id="rId1" Type="http://schemas.openxmlformats.org/officeDocument/2006/relationships/hyperlink" Target="https://www.google.com/maps/place/Frankford+Ave+%26+W+23rd+St,+Panama+City,+FL+32405/@30.1897923,-85.6906899,3a,75y,146.16h,81.9t/data=!3m6!1e1!3m4!1s47TSSx0iMW7CWjZTW7C4EQ!2e0!7i16384!8i8192!4m5!3m4!1s0x88938405aee962c7:0x2f0c08bdc41e6a21!8m2!3d30.1898756!4d-85.6918842?hl=en" TargetMode="External"/><Relationship Id="rId212" Type="http://schemas.openxmlformats.org/officeDocument/2006/relationships/hyperlink" Target="https://www.google.com/maps/place/W+Orange+Ave+%26+Rankin+Ave,+Tallahassee,+FL+32310/@30.4188317,-84.3488225,3a,75y,192.13h,84.26t/data=!3m6!1e1!3m4!1stl4zzv8LWiqV13195qVUDw!2e0!7i16384!8i8192!4m5!3m4!1s0x88ecf4afcd8ee479:0xced35b8f95090f8b!8m2!3d30.4145829!4d-84.3444078" TargetMode="External"/><Relationship Id="rId233" Type="http://schemas.openxmlformats.org/officeDocument/2006/relationships/hyperlink" Target="https://www.google.com/maps/place/Tequesta+Dr+%26+Emerald+Coast+Pkwy,+Destin,+FL+32541/@30.3874959,-86.4085083,3a,75y,254.34h,86.63t/data=!3m6!1e1!3m4!1s3QZMl-PcQ4M2f3rtFjCBRQ!2e0!7i16384!8i8192!4m5!3m4!1s0x88915b5f60458c7b:0x6bb50cad6494a1aa!8m2!3d30.386227!4d-86.4021124" TargetMode="External"/><Relationship Id="rId254" Type="http://schemas.openxmlformats.org/officeDocument/2006/relationships/hyperlink" Target="https://www.google.com/maps/@30.3589949,-87.1663256,3a,75y,3.32h,86.63t/data=!3m6!1e1!3m4!1sfR-qDsPMLJy63FnMXZ-Ryg!2e0!7i16384!8i8192" TargetMode="External"/><Relationship Id="rId28" Type="http://schemas.openxmlformats.org/officeDocument/2006/relationships/hyperlink" Target="https://www.google.com/maps/@30.1478843,-85.6155719,3a,79.8y,20.97h,105.75t/data=!3m6!1e1!3m4!1sXg3Oo2df4b1q9jiPj09Wkg!2e0!7i16384!8i8192?hl=en" TargetMode="External"/><Relationship Id="rId49" Type="http://schemas.openxmlformats.org/officeDocument/2006/relationships/hyperlink" Target="https://www.google.com/maps/@30.262089,-85.9601583,3a,75y,114.61h,78.32t/data=!3m6!1e1!3m4!1s54O7dN5zb6rf1XbQ73U_MQ!2e0!7i16384!8i8192?hl=en" TargetMode="External"/><Relationship Id="rId114" Type="http://schemas.openxmlformats.org/officeDocument/2006/relationships/hyperlink" Target="https://www.google.com/maps/@30.3858461,-87.2781332,3a,75y,191.44h,91.39t/data=!3m6!1e1!3m4!1sPlo8OMODReSL1BuUiPF1Uw!2e0!7i16384!8i8192?hl=en" TargetMode="External"/><Relationship Id="rId60" Type="http://schemas.openxmlformats.org/officeDocument/2006/relationships/hyperlink" Target="https://www.google.com/maps/@30.4291,-87.2084025,3a,75y,202.42h,89.16t/data=!3m6!1e1!3m4!1smmkEEPCdqxeMYydT0TOV0A!2e0!7i16384!8i8192?hl=en" TargetMode="External"/><Relationship Id="rId81" Type="http://schemas.openxmlformats.org/officeDocument/2006/relationships/hyperlink" Target="https://www.google.com/maps/@30.4667279,-87.242111,3a,75y,79.47h,84.84t/data=!3m6!1e1!3m4!1snenUqCOqxKNwaF0rWxfhww!2e0!7i16384!8i8192?hl=en" TargetMode="External"/><Relationship Id="rId135" Type="http://schemas.openxmlformats.org/officeDocument/2006/relationships/hyperlink" Target="https://www.google.com/maps/@29.7277077,-84.9846235,3a,85.9y,145.51h,69.74t/data=!3m7!1e1!3m5!1spw-4wisLc59zLQHD2sN4Rg!2e0!6shttps:%2F%2Fstreetviewpixels-pa.googleapis.com%2Fv1%2Fthumbnail%3Fpanoid%3Dpw-4wisLc59zLQHD2sN4Rg%26cb_client%3Dmaps_sv.tactile.gps%26w%3D203%26h%3D100%26yaw%3D309.1354%26pitch%3D0%26thumbfov%3D100!7i16384!8i8192?hl=en" TargetMode="External"/><Relationship Id="rId156" Type="http://schemas.openxmlformats.org/officeDocument/2006/relationships/hyperlink" Target="https://www.google.com/maps/@29.9218148,-85.3848933,3a,75y,135.7h,85.55t/data=!3m6!1e1!3m4!1sIqMK5O-PzzBhcbqj0IbMbQ!2e0!7i16384!8i8192?hl=en" TargetMode="External"/><Relationship Id="rId177" Type="http://schemas.openxmlformats.org/officeDocument/2006/relationships/hyperlink" Target="https://www.google.com/maps/@30.789048,-85.2252521,3a,75y,212.35h,78.66t/data=!3m6!1e1!3m4!1s2__2qJOpoN3S4AcjTFeVyg!2e0!7i16384!8i8192?hl=en" TargetMode="External"/><Relationship Id="rId198" Type="http://schemas.openxmlformats.org/officeDocument/2006/relationships/hyperlink" Target="https://www.google.com/maps/place/E+Gaines+St+%26+S+Monroe+St,+Tallahassee,+FL+32301/@30.4316038,-84.280693,3a,75y,194.91h,101.6t/data=!3m6!1e1!3m4!1sjrnDcU0uNG9Bi9jL5VAfhw!2e0!7i16384!8i8192!4m5!3m4!1s0x88ecf56f89af37e9:0x7a600c399407f19e!8m2!3d30.4354564!4d-84.2806707" TargetMode="External"/><Relationship Id="rId202" Type="http://schemas.openxmlformats.org/officeDocument/2006/relationships/hyperlink" Target="https://www.google.com/maps/@30.4407286,-84.280779,3a,39.7y,351.92h,83.53t/data=!3m6!1e1!3m4!1s9DqEAIhq9_DkR-7x6R7Hgw!2e0!7i16384!8i8192" TargetMode="External"/><Relationship Id="rId223" Type="http://schemas.openxmlformats.org/officeDocument/2006/relationships/hyperlink" Target="https://www.google.com/maps/place/Miracle+Strip+Pkwy+SE+%26+Eglin+Pkwy+SE,+Fort+Walton+Beach,+FL+32548/@30.403914,-86.6093307,3a,18.8y,319.6h,82.74t/data=!3m6!1e1!3m4!1so9vZL-XwQIf5xbp-RHMQwQ!2e0!7i16384!8i8192!4m5!3m4!1s0x88913f3a98a1bcfd:0x919413fec8bc0fc8!8m2!3d30.403916!4d-86.6093042" TargetMode="External"/><Relationship Id="rId244" Type="http://schemas.openxmlformats.org/officeDocument/2006/relationships/hyperlink" Target="https://www.google.com/maps/@30.5276338,-86.4936549,3a,75y,287.19h,94.15t/data=!3m6!1e1!3m4!1s7skiQqxeqFeNPmJLg0LXtQ!2e0!7i16384!8i8192" TargetMode="External"/><Relationship Id="rId18" Type="http://schemas.openxmlformats.org/officeDocument/2006/relationships/hyperlink" Target="https://www.google.com/maps/@30.178099,-85.7018326,3a,75y,163.57h,90t/data=!3m6!1e1!3m4!1sI4yI9s1VlvGpoOf8HZc2ow!2e0!7i16384!8i8192?hl=en" TargetMode="External"/><Relationship Id="rId39" Type="http://schemas.openxmlformats.org/officeDocument/2006/relationships/hyperlink" Target="https://www.google.com/maps/@30.1710977,-85.6601498,3a,75y,190.98h,80.63t/data=!3m6!1e1!3m4!1s9HAJXKTLzDrePvOveyXCmg!2e0!7i16384!8i8192?hl=en" TargetMode="External"/><Relationship Id="rId265" Type="http://schemas.openxmlformats.org/officeDocument/2006/relationships/hyperlink" Target="https://www.google.com/maps/place/US-90+%26+US-331,+Defuniak+Springs,+FL+32435/@30.7217308,-86.1203644,3a,75y,132.57h,93.25t/data=!3m6!1e1!3m4!1sOSXtcZDj4hVi4BZgYifQ_Q!2e0!7i16384!8i8192!4m5!3m4!1s0x8893d1bdea8db191:0x4d0d1d2fdce0991f!8m2!3d30.7218546!4d-86.1203635" TargetMode="External"/><Relationship Id="rId50" Type="http://schemas.openxmlformats.org/officeDocument/2006/relationships/hyperlink" Target="https://www.google.com/maps/@30.2477838,-85.9275564,3a,75y,305.12h,77.63t/data=!3m6!1e1!3m4!1sQTakP6tLJc0oVslH7Nj9QQ!2e0!7i16384!8i8192?hl=en" TargetMode="External"/><Relationship Id="rId104" Type="http://schemas.openxmlformats.org/officeDocument/2006/relationships/hyperlink" Target="https://www.google.com/maps/@30.4603878,-87.2401168,3a,75y,170.67h,93.83t/data=!3m6!1e1!3m4!1sseJEzjEu9HH76nf8Jn03Pw!2e0!7i16384!8i8192?hl=en" TargetMode="External"/><Relationship Id="rId125" Type="http://schemas.openxmlformats.org/officeDocument/2006/relationships/hyperlink" Target="https://www.google.com/maps/@30.4185429,-87.1981914,3a,75y,256.15h,89.32t/data=!3m7!1e1!3m5!1sJkrwgdlzkq6nJI2TQREMUw!2e0!6shttps:%2F%2Fstreetviewpixels-pa.googleapis.com%2Fv1%2Fthumbnail%3Fpanoid%3DJkrwgdlzkq6nJI2TQREMUw%26cb_client%3Dmaps_sv.tactile.gps%26w%3D203%26h%3D100%26yaw%3D288.08572%26pitch%3D0%26thumbfov%3D100!7i16384!8i8192?hl=en" TargetMode="External"/><Relationship Id="rId146" Type="http://schemas.openxmlformats.org/officeDocument/2006/relationships/hyperlink" Target="https://www.google.com/maps/@30.6134166,-84.6607046,3a,75y,160.65h,72.68t/data=!3m6!1e1!3m4!1scFiPt6k86uBPYyiZG6GFMQ!2e0!7i16384!8i8192?hl=en" TargetMode="External"/><Relationship Id="rId167" Type="http://schemas.openxmlformats.org/officeDocument/2006/relationships/hyperlink" Target="https://www.google.com/maps/@30.9502606,-85.4022854,3a,75y,105.44h,79.36t/data=!3m6!1e1!3m4!1s693p8Hky1dRBFOaHUD0zHA!2e0!7i16384!8i8192?hl=en" TargetMode="External"/><Relationship Id="rId188" Type="http://schemas.openxmlformats.org/officeDocument/2006/relationships/hyperlink" Target="https://www.google.com/maps/@30.5304821,-83.8708986,3a,75y,32.39h,85.69t/data=!3m6!1e1!3m4!1s5rLthwAm9VNMkxLmPhmNwA!2e0!7i16384!8i8192?hl=en" TargetMode="External"/><Relationship Id="rId71" Type="http://schemas.openxmlformats.org/officeDocument/2006/relationships/hyperlink" Target="https://www.google.com/maps/@30.4083113,-87.2084834,3a,75y,92.03h,91.65t/data=!3m6!1e1!3m4!1sOw9WTyljizRjLrWZmePyVA!2e0!7i16384!8i8192?hl=en" TargetMode="External"/><Relationship Id="rId92" Type="http://schemas.openxmlformats.org/officeDocument/2006/relationships/hyperlink" Target="https://www.google.com/maps/@30.4211964,-87.2175429,3a,75y,87.19h,84.62t/data=!3m7!1e1!3m5!1sRVHmrNGY7zERgy8I3mA4gQ!2e0!6shttps:%2F%2Fstreetviewpixels-pa.googleapis.com%2Fv1%2Fthumbnail%3Fpanoid%3DRVHmrNGY7zERgy8I3mA4gQ%26cb_client%3Dmaps_sv.tactile.gps%26w%3D203%26h%3D100%26yaw%3D69.89554%26pitch%3D0%26thumbfov%3D100!7i16384!8i8192?hl=en" TargetMode="External"/><Relationship Id="rId213" Type="http://schemas.openxmlformats.org/officeDocument/2006/relationships/hyperlink" Target="https://www.google.com/maps/place/W+Orange+Ave+%26+Cypress+Lake+St,+Tallahassee,+FL+32310/@30.4126922,-84.3104347,3a,75y,91.54h,89.77t/data=!3m6!1e1!3m4!1sO_zAuVhie9A5GkVV4zCwOA!2e0!7i16384!8i8192!4m5!3m4!1s0x88ecf529b3996557:0xd09d8ab254ae9884!8m2!3d30.4126548!4d-84.3104179" TargetMode="External"/><Relationship Id="rId234" Type="http://schemas.openxmlformats.org/officeDocument/2006/relationships/hyperlink" Target="https://www.google.com/maps/place/Walter+Martin+Rd+NE+%26+Eglin+Pkwy+NE,+Fort+Walton+Beach,+FL+32548/@30.417574,-86.6083086,3a,15y,169.31h,89.69t/data=!3m6!1e1!3m4!1sOBR9N6zjDE_cF24xi3odIw!2e0!7i16384!8i8192!4m5!3m4!1s0x88913f17ab2ebf2b:0x5932043dd08c4b65!8m2!3d30.4176091!4d-86.6082006" TargetMode="External"/><Relationship Id="rId2" Type="http://schemas.openxmlformats.org/officeDocument/2006/relationships/hyperlink" Target="https://www.google.com/maps/place/Frankford+Ave+%26+W+23rd+St,+Panama+City,+FL+32405/@30.1897376,-85.6891301,3a,42.1y,115.61h,81.42t/data=!3m6!1e1!3m4!1sVo40RJaBy6233Py9q7NY4A!2e0!7i16384!8i8192!4m5!3m4!1s0x88938405aee962c7:0x2f0c08bdc41e6a21!8m2!3d30.1898756!4d-85.6918842?hl=en" TargetMode="External"/><Relationship Id="rId29" Type="http://schemas.openxmlformats.org/officeDocument/2006/relationships/hyperlink" Target="https://www.google.com/maps/@30.175058,-85.6603906,3a,75y,94.71h,89.28t/data=!3m6!1e1!3m4!1s3gFVyOAsfQv2voKn1VmrFQ!2e0!7i16384!8i8192?hl=en" TargetMode="External"/><Relationship Id="rId255" Type="http://schemas.openxmlformats.org/officeDocument/2006/relationships/hyperlink" Target="https://www.google.com/maps/@30.358475,-87.1567715,3a,75y,111.52h,80.95t/data=!3m6!1e1!3m4!1sdGB_rq-NyNoWVIAqW9LuKQ!2e0!7i16384!8i8192" TargetMode="External"/><Relationship Id="rId40" Type="http://schemas.openxmlformats.org/officeDocument/2006/relationships/hyperlink" Target="https://www.google.com/maps/@30.267055,-85.6441701,3a,75y,58.17h,85.51t/data=!3m6!1e1!3m4!1sNgAJGmWeRPMtPgbu4UqjKg!2e0!7i16384!8i8192?hl=en" TargetMode="External"/><Relationship Id="rId115" Type="http://schemas.openxmlformats.org/officeDocument/2006/relationships/hyperlink" Target="https://www.google.com/maps/@30.3968308,-87.2777357,3a,75y,9.83h,93.78t/data=!3m6!1e1!3m4!1sDcxn29XwVyqZSCNpPY_GQQ!2e0!7i16384!8i8192?hl=en" TargetMode="External"/><Relationship Id="rId136" Type="http://schemas.openxmlformats.org/officeDocument/2006/relationships/hyperlink" Target="https://www.google.com/maps/@29.7261814,-84.9832758,3a,75y,319.94h,85.84t/data=!3m6!1e1!3m4!1spOHIv5zbThtnEb7nCQTk7g!2e0!7i16384!8i8192?hl=en" TargetMode="External"/><Relationship Id="rId157" Type="http://schemas.openxmlformats.org/officeDocument/2006/relationships/hyperlink" Target="https://www.google.com/maps/@29.8135582,-85.297705,3a,75y,234.3h,74.85t/data=!3m6!1e1!3m4!1sIcORy6TuwWXAhuGs2W-U0A!2e0!7i16384!8i8192?hl=en" TargetMode="External"/><Relationship Id="rId178" Type="http://schemas.openxmlformats.org/officeDocument/2006/relationships/hyperlink" Target="https://www.google.com/maps/@30.8086103,-85.2122663,3a,75y,355.98h,88.71t/data=!3m6!1e1!3m4!1s617y-QMBi5xBWSFzFK5ltg!2e0!7i13312!8i6656?hl=en" TargetMode="External"/><Relationship Id="rId61" Type="http://schemas.openxmlformats.org/officeDocument/2006/relationships/hyperlink" Target="https://www.google.com/maps/@30.4334969,-87.2094114,3a,75y,16.2h,90.5t/data=!3m6!1e1!3m4!1s175e1Hjf5UY_Ca0PsnyyfQ!2e0!7i16384!8i8192?hl=en" TargetMode="External"/><Relationship Id="rId82" Type="http://schemas.openxmlformats.org/officeDocument/2006/relationships/hyperlink" Target="https://www.google.com/maps/@30.46874,-87.2370532,3a,75y,77.93h,85.06t/data=!3m6!1e1!3m4!1s0gPCh7YDgn_gZKih97-1aA!2e0!7i16384!8i8192?hl=en" TargetMode="External"/><Relationship Id="rId199" Type="http://schemas.openxmlformats.org/officeDocument/2006/relationships/hyperlink" Target="https://www.google.com/maps/@30.3981622,-84.280146,3a,75y,176.97h,110.84t/data=!3m6!1e1!3m4!1s-NASB1Ru04ZqMiMKA2p3aA!2e0!7i16384!8i8192" TargetMode="External"/><Relationship Id="rId203" Type="http://schemas.openxmlformats.org/officeDocument/2006/relationships/hyperlink" Target="https://www.google.com/maps/place/N+Monroe+St+%26+E+Carolina+St,+Tallahassee,+FL+32301/@30.4469876,-84.28061,3a,15y,89.06h,73.33t/data=!3m6!1e1!3m4!1sEmfODIsadxku8j5qB9Cakw!2e0!7i16384!8i8192!4m5!3m4!1s0x88ecf57788526075:0x94d68f32816ed6c5!8m2!3d30.4469054!4d-84.2806763" TargetMode="External"/><Relationship Id="rId19" Type="http://schemas.openxmlformats.org/officeDocument/2006/relationships/hyperlink" Target="https://www.google.com/maps/@30.1738049,-85.7015508,3a,85.9y,167.39h,93.69t/data=!3m6!1e1!3m4!1sDOF5odWIMu0bgKhobEWkag!2e0!7i16384!8i8192?hl=en" TargetMode="External"/><Relationship Id="rId224" Type="http://schemas.openxmlformats.org/officeDocument/2006/relationships/hyperlink" Target="https://www.google.com/maps/place/Miracle+Strip+Pkwy+SE+%26+Eglin+Pkwy+SE,+Fort+Walton+Beach,+FL+32548/@30.4037753,-86.607954,3a,75y,110.53h,68.4t/data=!3m6!1e1!3m4!1sDbiuhzYD1be1g9TE1N_z7w!2e0!7i16384!8i8192!4m5!3m4!1s0x88913f3a98a1bcfd:0x919413fec8bc0fc8!8m2!3d30.403916!4d-86.6093042" TargetMode="External"/><Relationship Id="rId245" Type="http://schemas.openxmlformats.org/officeDocument/2006/relationships/hyperlink" Target="https://www.google.com/maps/place/US-90+%26+S+Ferdon+Blvd,+Crestview,+FL+32536/@30.761991,-86.5705902,3a,75y,61.42h,83.07t/data=!3m6!1e1!3m4!1s_qgCsvF-Iese7dwDSpm5-w!2e0!7i16384!8i8192!4m5!3m4!1s0x889174a8827253a3:0xe917c42f94275c8f!8m2!3d30.7619148!4d-86.5707061" TargetMode="External"/><Relationship Id="rId266" Type="http://schemas.openxmlformats.org/officeDocument/2006/relationships/hyperlink" Target="https://www.google.com/maps/@30.4428412,-85.874267,3a,75y,170.84h,80.63t/data=!3m6!1e1!3m4!1s-66aGxH_5VGYXK8bDAKARg!2e0!7i16384!8i8192" TargetMode="External"/><Relationship Id="rId30" Type="http://schemas.openxmlformats.org/officeDocument/2006/relationships/hyperlink" Target="https://www.google.com/maps/@30.1748159,-85.6251897,3a,90y,84.94h,75.98t/data=!3m7!1e1!3m5!1sumqfI2Fn8Mo9RdvIoSpwHw!2e0!6shttps:%2F%2Fstreetviewpixels-pa.googleapis.com%2Fv1%2Fthumbnail%3Fpanoid%3DumqfI2Fn8Mo9RdvIoSpwHw%26cb_client%3Dmaps_sv.tactile.gps%26w%3D203%26h%3D100%26yaw%3D251.4679%26pitch%3D0%26thumbfov%3D100!7i16384!8i8192?hl=en" TargetMode="External"/><Relationship Id="rId105" Type="http://schemas.openxmlformats.org/officeDocument/2006/relationships/hyperlink" Target="https://www.google.com/maps/@30.4680878,-87.224538,3a,90y,5.24h,93.23t/data=!3m6!1e1!3m4!1s4USfnoR8DCD9f8PU7hpzaw!2e0!7i16384!8i8192?hl=en" TargetMode="External"/><Relationship Id="rId126" Type="http://schemas.openxmlformats.org/officeDocument/2006/relationships/hyperlink" Target="https://www.google.com/maps/@30.4179085,-87.2018958,3a,75y,278.72h,77.06t/data=!3m6!1e1!3m4!1sPhNWjOGXZOuBaUGbYh_i4g!2e0!7i16384!8i8192?hl=en" TargetMode="External"/><Relationship Id="rId147" Type="http://schemas.openxmlformats.org/officeDocument/2006/relationships/hyperlink" Target="https://www.google.com/maps/@30.5841122,-84.6111831,3a,75y,98.98h,75.79t/data=!3m6!1e1!3m4!1s6Gn1ixiWQ5BW_eazkjhwYg!2e0!7i16384!8i8192?hl=en" TargetMode="External"/><Relationship Id="rId168" Type="http://schemas.openxmlformats.org/officeDocument/2006/relationships/hyperlink" Target="https://www.google.com/maps/@30.9575842,-85.1611018,3a,75y,111.35h,85.52t/data=!3m6!1e1!3m4!1s0x8zlqVjVDsCG7JTvYVB1A!2e0!7i16384!8i8192?hl=en" TargetMode="External"/><Relationship Id="rId51" Type="http://schemas.openxmlformats.org/officeDocument/2006/relationships/hyperlink" Target="https://www.google.com/maps/@30.2241022,-85.8714958,3a,86.5y,144.64h,81.21t/data=!3m7!1e1!3m5!1s0-gFFCnDmbPNc_fPbbDKrA!2e0!6shttps:%2F%2Fstreetviewpixels-pa.googleapis.com%2Fv1%2Fthumbnail%3Fpanoid%3D0-gFFCnDmbPNc_fPbbDKrA%26cb_client%3Dmaps_sv.tactile.gps%26w%3D203%26h%3D100%26yaw%3D311.43637%26pitch%3D0%26thumbfov%3D100!7i16384!8i8192?hl=en" TargetMode="External"/><Relationship Id="rId72" Type="http://schemas.openxmlformats.org/officeDocument/2006/relationships/hyperlink" Target="https://www.google.com/maps/@30.4609571,-87.2907506,3a,75y,286.3h,89.56t/data=!3m6!1e1!3m4!1sR31x_OVgBrkAvCXchWluqw!2e0!7i16384!8i8192?hl=en" TargetMode="External"/><Relationship Id="rId93" Type="http://schemas.openxmlformats.org/officeDocument/2006/relationships/hyperlink" Target="https://www.google.com/maps/@30.4258739,-87.1903805,3a,75y,85.2h,89.39t/data=!3m6!1e1!3m4!1s4WK8vJbnS492HVZfC6hYlQ!2e0!7i16384!8i8192?hl=en" TargetMode="External"/><Relationship Id="rId189" Type="http://schemas.openxmlformats.org/officeDocument/2006/relationships/hyperlink" Target="https://www.google.com/maps/@30.5453254,-83.8703991,3a,83.2y,238.54h,84.42t/data=!3m6!1e1!3m4!1seWS72qngZQUP3jvdV8aR3g!2e0!7i16384!8i8192?hl=en" TargetMode="External"/><Relationship Id="rId3" Type="http://schemas.openxmlformats.org/officeDocument/2006/relationships/hyperlink" Target="https://www.google.com/maps/@30.2387463,-85.9226457,3a,75y,156.18h,79.97t/data=!3m7!1e1!3m5!1sfsIe1Ndu2SPfUltoKC899g!2e0!6shttps:%2F%2Fstreetviewpixels-pa.googleapis.com%2Fv1%2Fthumbnail%3Fpanoid%3DfsIe1Ndu2SPfUltoKC899g%26cb_client%3Dmaps_sv.tactile.gps%26w%3D203%26h%3D100%26yaw%3D318.508%26pitch%3D0%26thumbfov%3D100!7i16384!8i8192?hl=en" TargetMode="External"/><Relationship Id="rId214" Type="http://schemas.openxmlformats.org/officeDocument/2006/relationships/hyperlink" Target="https://www.google.com/maps/place/W+Orange+Ave+%26+Pasco+St,+Tallahassee,+FL+32310/@30.4125359,-84.2941337,3a,75y,254.01h,88.09t/data=!3m6!1e1!3m4!1s-mnOjp4Go2X6FGoshEfr8g!2e0!7i16384!8i8192!4m5!3m4!1s0x88ecf5370411b133:0x73822a31eb390a63!8m2!3d30.4125608!4d-84.2940879" TargetMode="External"/><Relationship Id="rId235" Type="http://schemas.openxmlformats.org/officeDocument/2006/relationships/hyperlink" Target="https://www.google.com/maps/place/Eglin+Pkwy+NE+%26+Garnett+Ave,+Cinco+Bayou,+FL+32548/@30.4212795,-86.6098563,3a,75y,51.51h,101.46t/data=!3m6!1e1!3m4!1sI4a2ak8BBRHM6K2af0qScQ!2e0!7i16384!8i8192!4m5!3m4!1s0x88913f10b0fd54c3:0xcda0d6ef7beeebfe!8m2!3d30.4212709!4d-86.6098778" TargetMode="External"/><Relationship Id="rId256" Type="http://schemas.openxmlformats.org/officeDocument/2006/relationships/hyperlink" Target="https://www.google.com/maps/@30.9502781,-87.1515577,3a,75y,236.5h,83.22t/data=!3m6!1e1!3m4!1spsgn7BYeprZ0YcfOaJXnyA!2e0!7i13312!8i6656" TargetMode="External"/><Relationship Id="rId116" Type="http://schemas.openxmlformats.org/officeDocument/2006/relationships/hyperlink" Target="https://www.google.com/maps/@30.4103725,-87.2765834,3a,75y,209.56h,86.02t/data=!3m6!1e1!3m4!1sUgzxtjrjcew2RaW_ymLtPQ!2e0!7i16384!8i8192?hl=en" TargetMode="External"/><Relationship Id="rId137" Type="http://schemas.openxmlformats.org/officeDocument/2006/relationships/hyperlink" Target="https://www.google.com/maps/@29.7357459,-84.8984987,3a,87.8y,99.89h,77.71t/data=!3m6!1e1!3m4!1sJ9tsJIGRzYJjoVl6UTBtEA!2e0!7i16384!8i8192?hl=en" TargetMode="External"/><Relationship Id="rId158" Type="http://schemas.openxmlformats.org/officeDocument/2006/relationships/hyperlink" Target="https://www.google.com/maps/@30.1072031,-85.2004737,3a,75y,352.17h,91.77t/data=!3m6!1e1!3m4!1sYj6htGtQnsKVWp9wOJql9A!2e0!7i16384!8i8192?hl=en" TargetMode="External"/><Relationship Id="rId20" Type="http://schemas.openxmlformats.org/officeDocument/2006/relationships/hyperlink" Target="https://www.google.com/maps/@30.1748257,-85.7015516,3a,75y,180.58h,81.25t/data=!3m6!1e1!3m4!1s8DN_-Be8S4we0dLO58-qDQ!2e0!7i16384!8i8192?hl=en" TargetMode="External"/><Relationship Id="rId41" Type="http://schemas.openxmlformats.org/officeDocument/2006/relationships/hyperlink" Target="https://www.google.com/maps/@30.1530057,-85.6068559,3a,75y,283.99h,102.13t/data=!3m6!1e1!3m4!1sGUtbviBj5ZkJHxSSIqOzYQ!2e0!7i16384!8i8192?hl=en" TargetMode="External"/><Relationship Id="rId62" Type="http://schemas.openxmlformats.org/officeDocument/2006/relationships/hyperlink" Target="https://www.google.com/maps/@30.4487475,-87.2128994,3a,75y,35.22h,91.99t/data=!3m6!1e1!3m4!1sj-ZJPqdkp05KUd2NmVDr3A!2e0!7i13312!8i6656?hl=en" TargetMode="External"/><Relationship Id="rId83" Type="http://schemas.openxmlformats.org/officeDocument/2006/relationships/hyperlink" Target="https://www.google.com/maps/@30.4729971,-87.2265146,3a,75y,260.89h,86.3t/data=!3m6!1e1!3m4!1snHguSOCO-IJtFmm7A5rpkQ!2e0!7i16384!8i8192?hl=en" TargetMode="External"/><Relationship Id="rId179" Type="http://schemas.openxmlformats.org/officeDocument/2006/relationships/hyperlink" Target="https://www.google.com/maps/@30.8122386,-85.1871226,3a,88.3y,65.46h,84.43t/data=!3m6!1e1!3m4!1s89cjO6qGPqnlUsFqOFqjyg!2e0!7i16384!8i8192?hl=en" TargetMode="External"/><Relationship Id="rId190" Type="http://schemas.openxmlformats.org/officeDocument/2006/relationships/hyperlink" Target="https://www.google.com/maps/@30.5456831,-83.8701348,3a,75y,8.2h,90.2t/data=!3m6!1e1!3m4!1s3anIZ8R7zHPJWgM1KTeAFw!2e0!7i16384!8i8192?hl=en" TargetMode="External"/><Relationship Id="rId204" Type="http://schemas.openxmlformats.org/officeDocument/2006/relationships/hyperlink" Target="https://www.google.com/maps/place/N+Monroe+St+%26+E+Carolina+St,+Tallahassee,+FL+32301/@30.4490593,-84.2805511,3a,15y,157.94h,80.67t/data=!3m6!1e1!3m4!1sWmFGipqn9CQfPkAdSkElrg!2e0!7i16384!8i8192!4m5!3m4!1s0x88ecf57788526075:0x94d68f32816ed6c5!8m2!3d30.4469054!4d-84.2806763" TargetMode="External"/><Relationship Id="rId225" Type="http://schemas.openxmlformats.org/officeDocument/2006/relationships/hyperlink" Target="https://www.google.com/maps/place/Miracle+Strip+Pkwy+SE+%26+Eglin+Pkwy+SE,+Fort+Walton+Beach,+FL+32548/@30.4038546,-86.6059377,3a,15y,253.34h,85.45t/data=!3m6!1e1!3m4!1sROiT0HjzqsfmAE6aaM1jDA!2e0!7i16384!8i8192!4m5!3m4!1s0x88913f3a98a1bcfd:0x919413fec8bc0fc8!8m2!3d30.403916!4d-86.6093042" TargetMode="External"/><Relationship Id="rId246" Type="http://schemas.openxmlformats.org/officeDocument/2006/relationships/hyperlink" Target="https://www.google.com/maps/place/Partin+Dr+N+%26+E+John+Sims+Pkwy,+Florida+32578/@30.5193809,-86.480672,3a,75y,27.4h,88.56t/data=!3m6!1e1!3m4!1siIU_aO0Btr-cEC7OH3O5Lg!2e0!7i16384!8i8192!4m5!3m4!1s0x88916998ea1eddb9:0x923b76a3e9fb1baf!8m2!3d30.5193677!4d-86.4810119" TargetMode="External"/><Relationship Id="rId267" Type="http://schemas.openxmlformats.org/officeDocument/2006/relationships/hyperlink" Target="https://www.google.com/maps/@30.4473054,-85.8741239,3a,75y,322.29h,87.69t/data=!3m6!1e1!3m4!1st7FnNFhQFusAFPrIVZ2ASQ!2e0!7i16384!8i8192" TargetMode="External"/><Relationship Id="rId106" Type="http://schemas.openxmlformats.org/officeDocument/2006/relationships/hyperlink" Target="https://www.google.com/maps/@30.468251,-87.2245589,3a,75y,13.47h,92.94t/data=!3m6!1e1!3m4!1sMVbI4pCQQjbVB0XDfPZQxw!2e0!7i16384!8i8192?hl=en" TargetMode="External"/><Relationship Id="rId127" Type="http://schemas.openxmlformats.org/officeDocument/2006/relationships/hyperlink" Target="https://www.google.com/maps/@30.4814108,-87.2216652,3a,75y,299.32h,85.13t/data=!3m6!1e1!3m4!1sOd8xtIAJu1867XedXtvHAQ!2e0!7i16384!8i8192?hl=en" TargetMode="External"/><Relationship Id="rId10" Type="http://schemas.openxmlformats.org/officeDocument/2006/relationships/hyperlink" Target="https://www.google.com/maps/@30.1800143,-85.8124905,3a,75y,229.77h,63.14t/data=!3m6!1e1!3m4!1sMviwCcYPRzg1nR8toLpJ1w!2e0!7i16384!8i8192?hl=en" TargetMode="External"/><Relationship Id="rId31" Type="http://schemas.openxmlformats.org/officeDocument/2006/relationships/hyperlink" Target="https://www.google.com/maps/@30.1750044,-85.6188564,3a,75y,321.88h,67.33t/data=!3m6!1e1!3m4!1s3sJ9PCylSXAvYouZxA7JYg!2e0!7i16384!8i8192?hl=en" TargetMode="External"/><Relationship Id="rId52" Type="http://schemas.openxmlformats.org/officeDocument/2006/relationships/hyperlink" Target="https://www.google.com/maps/@30.4433491,-85.051417,3a,75y,102.52h,85.75t/data=!3m6!1e1!3m4!1sByVB0TNFJYz9lGYY1U_yNQ!2e0!7i16384!8i8192?hl=en" TargetMode="External"/><Relationship Id="rId73" Type="http://schemas.openxmlformats.org/officeDocument/2006/relationships/hyperlink" Target="https://www.google.com/maps/@30.4607651,-87.2824213,3a,75y,290.79h,85.88t/data=!3m6!1e1!3m4!1s0lvsy99EdTKdN7wJGqm0ng!2e0!7i16384!8i8192?hl=en" TargetMode="External"/><Relationship Id="rId94" Type="http://schemas.openxmlformats.org/officeDocument/2006/relationships/hyperlink" Target="https://www.google.com/maps/@30.4254534,-87.1850461,3a,90y,291.17h,86.09t/data=!3m6!1e1!3m4!1sGWw4Yq-OGQxEMjJYOdxVvg!2e0!7i16384!8i8192?hl=en" TargetMode="External"/><Relationship Id="rId148" Type="http://schemas.openxmlformats.org/officeDocument/2006/relationships/hyperlink" Target="https://www.google.com/maps/@30.584133,-84.609931,3a,75y,94.52h,79.1t/data=!3m6!1e1!3m4!1sCoDrRQd0SVkZog03GyfLFg!2e0!7i16384!8i8192?hl=en" TargetMode="External"/><Relationship Id="rId169" Type="http://schemas.openxmlformats.org/officeDocument/2006/relationships/hyperlink" Target="https://www.google.com/maps/@30.9561232,-85.1623884,3a,75y,212.47h,91.23t/data=!3m6!1e1!3m4!1s5wGY-1S4hsE_y4nZ5X7fRA!2e0!7i16384!8i8192?hl=en" TargetMode="External"/><Relationship Id="rId4" Type="http://schemas.openxmlformats.org/officeDocument/2006/relationships/hyperlink" Target="https://www.google.com/maps/@30.2347002,-85.9144412,3a,89.7y,37.92h,86.1t/data=!3m6!1e1!3m4!1sQBsXdja4-rDEzdoBdEM2Wg!2e0!7i16384!8i8192?hl=en" TargetMode="External"/><Relationship Id="rId180" Type="http://schemas.openxmlformats.org/officeDocument/2006/relationships/hyperlink" Target="https://www.google.com/maps/@30.5451069,-83.87924,3a,75y,273.68h,76.23t/data=!3m6!1e1!3m4!1sKsY6UMTQwkNoidl9vOj5Yg!2e0!7i16384!8i8192?hl=en" TargetMode="External"/><Relationship Id="rId215" Type="http://schemas.openxmlformats.org/officeDocument/2006/relationships/hyperlink" Target="https://www.google.com/maps/place/W+Orange+Ave+%26+Pasco+St,+Tallahassee,+FL+32310/@30.4125343,-84.294255,3a,15y,2.82h,89.95t/data=!3m6!1e1!3m4!1sQWsFZCLN53WztdYuNfPU5A!2e0!7i16384!8i8192!4m5!3m4!1s0x88ecf5370411b133:0x73822a31eb390a63!8m2!3d30.4125608!4d-84.2940879" TargetMode="External"/><Relationship Id="rId236" Type="http://schemas.openxmlformats.org/officeDocument/2006/relationships/hyperlink" Target="https://www.google.com/maps/place/Beachview+Dr+NE+%26+Eglin+Pkwy+NE,+Ocean+City,+FL+32547/@30.4412594,-86.5966158,3a,75y,104.71h,78.86t/data=!3m6!1e1!3m4!1sWtGSNGVJzvxb6rbmcO2qaQ!2e0!7i16384!8i8192!4m5!3m4!1s0x88913f9e9d78fa31:0x5b6529512f6fd417!8m2!3d30.4413858!4d-86.5956081" TargetMode="External"/><Relationship Id="rId257" Type="http://schemas.openxmlformats.org/officeDocument/2006/relationships/hyperlink" Target="https://www.google.com/maps/@30.9529705,-87.15344,3a,75y,115.25h,78.05t/data=!3m6!1e1!3m4!1sPzDV-Qu_a2rQdW06dvRiEw!2e0!7i13312!8i6656" TargetMode="External"/><Relationship Id="rId42" Type="http://schemas.openxmlformats.org/officeDocument/2006/relationships/hyperlink" Target="https://www.google.com/maps/@30.153007,-85.5976496,3a,41.5y,94.86h,77.55t/data=!3m6!1e1!3m4!1sU1YMRkxhR914zWMfc9KoPA!2e0!7i16384!8i8192?hl=en" TargetMode="External"/><Relationship Id="rId84" Type="http://schemas.openxmlformats.org/officeDocument/2006/relationships/hyperlink" Target="https://www.google.com/maps/@30.4734634,-87.225281,3a,75y,262.07h,87.14t/data=!3m6!1e1!3m4!1sxD_yUG6yII7aX5qPcJcFpA!2e0!7i16384!8i8192?hl=en" TargetMode="External"/><Relationship Id="rId138" Type="http://schemas.openxmlformats.org/officeDocument/2006/relationships/hyperlink" Target="https://www.google.com/maps/@29.7359586,-84.8938804,3a,75y,91.14h,86.64t/data=!3m6!1e1!3m4!1sAKiol4sQb_HxYAAsC2-c0g!2e0!7i16384!8i8192?hl=en" TargetMode="External"/><Relationship Id="rId191" Type="http://schemas.openxmlformats.org/officeDocument/2006/relationships/hyperlink" Target="https://www.google.com/maps/@30.4832932,-84.0233563,3a,75y,150.86h,98.31t/data=!3m6!1e1!3m4!1su1gB7G7DERWW0OjeqTNx-Q!2e0!7i16384!8i8192?hl=en" TargetMode="External"/><Relationship Id="rId205" Type="http://schemas.openxmlformats.org/officeDocument/2006/relationships/hyperlink" Target="https://www.google.com/maps/@30.4593775,-84.3546369,3a,75y,294.92h,84.04t/data=!3m6!1e1!3m4!1sB9OJxacvHqN1kz-mBdTwSw!2e0!7i16384!8i8192" TargetMode="External"/><Relationship Id="rId247" Type="http://schemas.openxmlformats.org/officeDocument/2006/relationships/hyperlink" Target="https://www.google.com/maps/place/Howell+Dr+NW+%26+Beal+Pkwy,+Fort+Walton+Beach,+FL+32548/@30.4250737,-86.6179607,3a,75y,342.9h,93.17t/data=!3m6!1e1!3m4!1swtajmf6joE42ntOeR967tg!2e0!7i16384!8i8192!4m5!3m4!1s0x88913f1d46202825:0xc5c02c4424cb4a25!8m2!3d30.4259974!4d-86.6197726" TargetMode="External"/><Relationship Id="rId107" Type="http://schemas.openxmlformats.org/officeDocument/2006/relationships/hyperlink" Target="https://www.google.com/maps/@30.4846789,-87.2226091,3a,75y,212.99h,87.7t/data=!3m6!1e1!3m4!1sBJgRasN3Z5tXrUHoC49w0g!2e0!7i16384!8i8192?hl=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2F978-2005-4BD8-A860-60DCED977E0E}">
  <dimension ref="B4:C11"/>
  <sheetViews>
    <sheetView tabSelected="1" zoomScale="190" zoomScaleNormal="190" workbookViewId="0"/>
  </sheetViews>
  <sheetFormatPr defaultRowHeight="14.4" x14ac:dyDescent="0.3"/>
  <cols>
    <col min="1" max="16384" width="8.88671875" style="2"/>
  </cols>
  <sheetData>
    <row r="4" spans="2:3" x14ac:dyDescent="0.3">
      <c r="B4" s="1" t="s">
        <v>53</v>
      </c>
    </row>
    <row r="5" spans="2:3" x14ac:dyDescent="0.3">
      <c r="B5" s="1" t="s">
        <v>51</v>
      </c>
    </row>
    <row r="6" spans="2:3" x14ac:dyDescent="0.3">
      <c r="B6" s="1" t="s">
        <v>52</v>
      </c>
    </row>
    <row r="7" spans="2:3" x14ac:dyDescent="0.3">
      <c r="B7" s="1"/>
    </row>
    <row r="8" spans="2:3" x14ac:dyDescent="0.3">
      <c r="B8" s="1" t="s">
        <v>36</v>
      </c>
      <c r="C8" s="2" t="s">
        <v>37</v>
      </c>
    </row>
    <row r="9" spans="2:3" x14ac:dyDescent="0.3">
      <c r="C9" s="2" t="s">
        <v>38</v>
      </c>
    </row>
    <row r="10" spans="2:3" x14ac:dyDescent="0.3">
      <c r="C10" s="2" t="s">
        <v>39</v>
      </c>
    </row>
    <row r="11" spans="2:3" x14ac:dyDescent="0.3">
      <c r="C11" s="3" t="s">
        <v>40</v>
      </c>
    </row>
  </sheetData>
  <hyperlinks>
    <hyperlink ref="C11" r:id="rId1" xr:uid="{0C8D4B17-1BD3-4CB0-A705-C05AB5BA8DB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B8B22-51C3-4FCB-AC5C-D3ACC7B4AA8B}">
  <sheetPr>
    <pageSetUpPr fitToPage="1"/>
  </sheetPr>
  <dimension ref="A1:AB362"/>
  <sheetViews>
    <sheetView view="pageBreakPreview" zoomScale="70" zoomScaleNormal="90" zoomScaleSheetLayoutView="70" workbookViewId="0">
      <pane xSplit="1" ySplit="8" topLeftCell="G9" activePane="bottomRight" state="frozen"/>
      <selection pane="topRight" activeCell="B1" sqref="B1"/>
      <selection pane="bottomLeft" activeCell="A10" sqref="A10"/>
      <selection pane="bottomRight"/>
    </sheetView>
  </sheetViews>
  <sheetFormatPr defaultColWidth="18.6640625" defaultRowHeight="14.4" x14ac:dyDescent="0.3"/>
  <cols>
    <col min="1" max="1" width="5" style="11" customWidth="1"/>
    <col min="2" max="2" width="11.33203125" style="10" bestFit="1" customWidth="1"/>
    <col min="3" max="3" width="11.44140625" style="10" customWidth="1"/>
    <col min="4" max="4" width="11.44140625" style="10" bestFit="1" customWidth="1"/>
    <col min="5" max="5" width="11.44140625" style="10" customWidth="1"/>
    <col min="6" max="6" width="8" style="10" bestFit="1" customWidth="1"/>
    <col min="7" max="10" width="8.44140625" style="10" customWidth="1"/>
    <col min="11" max="11" width="8.44140625" style="10" hidden="1" customWidth="1"/>
    <col min="12" max="12" width="16.6640625" style="10" customWidth="1"/>
    <col min="13" max="13" width="8.44140625" style="10" hidden="1" customWidth="1"/>
    <col min="14" max="14" width="8.44140625" style="10" customWidth="1"/>
    <col min="15" max="15" width="8.44140625" style="10" hidden="1" customWidth="1"/>
    <col min="16" max="17" width="8.44140625" style="10" customWidth="1"/>
    <col min="18" max="18" width="9.44140625" style="10" hidden="1" customWidth="1"/>
    <col min="19" max="19" width="8.44140625" style="10" customWidth="1"/>
    <col min="20" max="20" width="12.33203125" style="32" bestFit="1" customWidth="1"/>
    <col min="21" max="21" width="9.6640625" style="10" customWidth="1"/>
    <col min="22" max="22" width="5.5546875" hidden="1" customWidth="1"/>
    <col min="23" max="23" width="5.6640625" customWidth="1"/>
    <col min="24" max="24" width="66.6640625" style="25" customWidth="1"/>
    <col min="25" max="25" width="18.44140625" style="120" bestFit="1" customWidth="1"/>
    <col min="26" max="26" width="54.88671875" style="120" bestFit="1" customWidth="1"/>
    <col min="27" max="27" width="25.33203125" style="120" hidden="1" customWidth="1"/>
    <col min="28" max="28" width="23.44140625" style="120" customWidth="1"/>
    <col min="29" max="16384" width="18.6640625" style="10"/>
  </cols>
  <sheetData>
    <row r="1" spans="1:28" ht="31.2" x14ac:dyDescent="0.3">
      <c r="A1" s="6" t="s">
        <v>41</v>
      </c>
      <c r="B1" s="7"/>
      <c r="C1" s="7"/>
      <c r="D1" s="7"/>
      <c r="E1" s="7"/>
      <c r="F1" s="7"/>
      <c r="G1" s="7"/>
      <c r="H1" s="7"/>
      <c r="I1" s="7"/>
      <c r="J1" s="7"/>
      <c r="K1" s="7"/>
      <c r="L1" s="7"/>
      <c r="M1" s="7"/>
      <c r="N1" s="7"/>
      <c r="O1" s="7"/>
      <c r="P1" s="7"/>
      <c r="Q1" s="7"/>
      <c r="R1" s="7"/>
      <c r="S1" s="7"/>
      <c r="T1" s="7"/>
      <c r="U1" s="7"/>
      <c r="V1" s="4"/>
      <c r="W1" s="4"/>
      <c r="X1" s="8"/>
      <c r="Y1" s="9"/>
      <c r="Z1" s="9"/>
      <c r="AA1" s="9"/>
      <c r="AB1" s="9"/>
    </row>
    <row r="2" spans="1:28" ht="46.8" x14ac:dyDescent="0.3">
      <c r="B2" s="12" t="s">
        <v>0</v>
      </c>
      <c r="C2" s="12" t="s">
        <v>1</v>
      </c>
      <c r="D2" s="12" t="s">
        <v>2</v>
      </c>
      <c r="E2" s="12" t="s">
        <v>3</v>
      </c>
      <c r="F2" s="12" t="s">
        <v>4</v>
      </c>
      <c r="G2" s="12" t="s">
        <v>5</v>
      </c>
      <c r="H2" s="13" t="s">
        <v>6</v>
      </c>
      <c r="I2" s="13" t="s">
        <v>7</v>
      </c>
      <c r="J2" s="147" t="s">
        <v>512</v>
      </c>
      <c r="K2" s="147"/>
      <c r="L2" s="147"/>
      <c r="M2" s="147"/>
      <c r="N2" s="147"/>
      <c r="O2" s="147"/>
      <c r="P2" s="147"/>
      <c r="Q2" s="147"/>
      <c r="R2" s="147"/>
      <c r="S2" s="147"/>
      <c r="T2" s="147"/>
      <c r="U2" s="147"/>
      <c r="V2" s="147"/>
      <c r="W2" s="147"/>
      <c r="X2" s="147"/>
      <c r="Y2" s="9"/>
      <c r="Z2" s="9"/>
      <c r="AA2" s="9"/>
      <c r="AB2" s="9"/>
    </row>
    <row r="3" spans="1:28" ht="15.6" x14ac:dyDescent="0.3">
      <c r="B3" s="14">
        <v>3</v>
      </c>
      <c r="C3" s="14">
        <v>3578</v>
      </c>
      <c r="D3" s="15">
        <v>347</v>
      </c>
      <c r="E3" s="16">
        <v>0.95</v>
      </c>
      <c r="F3" s="17">
        <v>0.05</v>
      </c>
      <c r="G3" s="18">
        <f>U6</f>
        <v>0.74927953890489918</v>
      </c>
      <c r="H3" s="17">
        <f>G3-F3</f>
        <v>0.69927953890489913</v>
      </c>
      <c r="I3" s="17">
        <f>G3+F3</f>
        <v>0.79927953890489922</v>
      </c>
      <c r="J3" s="147"/>
      <c r="K3" s="147"/>
      <c r="L3" s="147"/>
      <c r="M3" s="147"/>
      <c r="N3" s="147"/>
      <c r="O3" s="147"/>
      <c r="P3" s="147"/>
      <c r="Q3" s="147"/>
      <c r="R3" s="147"/>
      <c r="S3" s="147"/>
      <c r="T3" s="147"/>
      <c r="U3" s="147"/>
      <c r="V3" s="147"/>
      <c r="W3" s="147"/>
      <c r="X3" s="147"/>
      <c r="Y3" s="9"/>
      <c r="Z3" s="9"/>
      <c r="AA3" s="9"/>
      <c r="AB3" s="9"/>
    </row>
    <row r="4" spans="1:28" ht="4.95" customHeight="1" thickBot="1" x14ac:dyDescent="0.35">
      <c r="J4" s="5"/>
      <c r="K4" s="5"/>
      <c r="L4" s="5"/>
      <c r="M4" s="5"/>
      <c r="N4" s="5"/>
      <c r="O4" s="5"/>
      <c r="P4" s="5"/>
      <c r="Q4" s="5"/>
      <c r="R4" s="5"/>
      <c r="S4" s="5"/>
      <c r="T4" s="5"/>
      <c r="U4" s="5"/>
      <c r="V4" s="5"/>
      <c r="W4" s="5"/>
      <c r="X4" s="19"/>
      <c r="Y4" s="9"/>
      <c r="Z4" s="9"/>
      <c r="AA4" s="9"/>
      <c r="AB4" s="9"/>
    </row>
    <row r="5" spans="1:28" ht="15" thickBot="1" x14ac:dyDescent="0.35">
      <c r="B5" s="20"/>
      <c r="C5" s="20"/>
      <c r="D5" s="20"/>
      <c r="E5" s="21" t="s">
        <v>54</v>
      </c>
      <c r="I5" s="22" t="s">
        <v>8</v>
      </c>
      <c r="J5" s="23"/>
      <c r="K5" s="23"/>
      <c r="L5" s="23"/>
      <c r="M5" s="23"/>
      <c r="N5" s="23"/>
      <c r="O5" s="23"/>
      <c r="P5" s="23"/>
      <c r="Q5" s="23"/>
      <c r="R5" s="23"/>
      <c r="S5" s="23"/>
      <c r="T5" s="23"/>
      <c r="U5" s="24"/>
      <c r="X5" s="25" t="s">
        <v>55</v>
      </c>
      <c r="Y5" s="9"/>
      <c r="Z5" s="9"/>
      <c r="AA5" s="9"/>
      <c r="AB5" s="9"/>
    </row>
    <row r="6" spans="1:28" ht="20.399999999999999" customHeight="1" x14ac:dyDescent="0.65">
      <c r="B6" s="26"/>
      <c r="C6" s="26"/>
      <c r="D6" s="26"/>
      <c r="E6" s="27">
        <f>$E$360</f>
        <v>78.878999999999991</v>
      </c>
      <c r="F6" s="20"/>
      <c r="G6" s="20"/>
      <c r="I6" s="28"/>
      <c r="J6" s="29">
        <f>J360</f>
        <v>0.97406340057636887</v>
      </c>
      <c r="K6" s="30"/>
      <c r="L6" s="31">
        <f>L360</f>
        <v>0.98270893371757928</v>
      </c>
      <c r="M6" s="30"/>
      <c r="N6" s="31">
        <f>N360</f>
        <v>0.8472622478386167</v>
      </c>
      <c r="O6" s="32"/>
      <c r="P6" s="28"/>
      <c r="Q6" s="31">
        <f>Q360</f>
        <v>0.8443804034582133</v>
      </c>
      <c r="R6" s="32"/>
      <c r="S6" s="28"/>
      <c r="T6" s="28"/>
      <c r="U6" s="31">
        <f>U360</f>
        <v>0.74927953890489918</v>
      </c>
      <c r="X6" s="33" t="s">
        <v>56</v>
      </c>
      <c r="Y6" s="9"/>
      <c r="Z6" s="9"/>
      <c r="AA6" s="9"/>
      <c r="AB6" s="9"/>
    </row>
    <row r="7" spans="1:28" x14ac:dyDescent="0.3">
      <c r="A7" s="148" t="s">
        <v>9</v>
      </c>
      <c r="B7" s="142" t="s">
        <v>10</v>
      </c>
      <c r="C7" s="149" t="s">
        <v>11</v>
      </c>
      <c r="D7" s="149" t="s">
        <v>12</v>
      </c>
      <c r="E7" s="150" t="s">
        <v>13</v>
      </c>
      <c r="F7" s="142" t="s">
        <v>14</v>
      </c>
      <c r="G7" s="142" t="s">
        <v>15</v>
      </c>
      <c r="H7" s="142"/>
      <c r="I7" s="142" t="s">
        <v>16</v>
      </c>
      <c r="J7" s="142"/>
      <c r="K7" s="35"/>
      <c r="L7" s="143" t="s">
        <v>17</v>
      </c>
      <c r="M7" s="35"/>
      <c r="N7" s="142" t="s">
        <v>18</v>
      </c>
      <c r="O7" s="34"/>
      <c r="P7" s="143" t="s">
        <v>19</v>
      </c>
      <c r="Q7" s="143" t="s">
        <v>20</v>
      </c>
      <c r="R7" s="35"/>
      <c r="S7" s="144" t="s">
        <v>21</v>
      </c>
      <c r="T7" s="144" t="s">
        <v>22</v>
      </c>
      <c r="U7" s="145" t="s">
        <v>42</v>
      </c>
      <c r="V7" s="35"/>
      <c r="W7" s="145" t="s">
        <v>43</v>
      </c>
      <c r="X7" s="146" t="s">
        <v>23</v>
      </c>
      <c r="Y7" s="140" t="s">
        <v>57</v>
      </c>
      <c r="Z7" s="140" t="s">
        <v>23</v>
      </c>
      <c r="AA7" s="140" t="s">
        <v>58</v>
      </c>
      <c r="AB7" s="140" t="s">
        <v>59</v>
      </c>
    </row>
    <row r="8" spans="1:28" x14ac:dyDescent="0.3">
      <c r="A8" s="148"/>
      <c r="B8" s="142"/>
      <c r="C8" s="149"/>
      <c r="D8" s="149"/>
      <c r="E8" s="150"/>
      <c r="F8" s="142"/>
      <c r="G8" s="36" t="s">
        <v>24</v>
      </c>
      <c r="H8" s="36" t="s">
        <v>25</v>
      </c>
      <c r="I8" s="36" t="s">
        <v>24</v>
      </c>
      <c r="J8" s="36" t="s">
        <v>25</v>
      </c>
      <c r="K8" s="37"/>
      <c r="L8" s="143"/>
      <c r="M8" s="37"/>
      <c r="N8" s="142"/>
      <c r="O8" s="37"/>
      <c r="P8" s="143"/>
      <c r="Q8" s="143"/>
      <c r="R8" s="37"/>
      <c r="S8" s="144"/>
      <c r="T8" s="144"/>
      <c r="U8" s="145"/>
      <c r="V8" s="37"/>
      <c r="W8" s="145"/>
      <c r="X8" s="146"/>
      <c r="Y8" s="141"/>
      <c r="Z8" s="141"/>
      <c r="AA8" s="141"/>
      <c r="AB8" s="141"/>
    </row>
    <row r="9" spans="1:28" ht="28.8" x14ac:dyDescent="0.3">
      <c r="A9" s="38">
        <v>1</v>
      </c>
      <c r="B9" s="39">
        <v>46001000</v>
      </c>
      <c r="C9" s="40">
        <v>0</v>
      </c>
      <c r="D9" s="40">
        <v>0.60799999999999998</v>
      </c>
      <c r="E9" s="41">
        <f>D9-C9</f>
        <v>0.60799999999999998</v>
      </c>
      <c r="F9" s="40" t="s">
        <v>26</v>
      </c>
      <c r="G9" s="42" t="s">
        <v>27</v>
      </c>
      <c r="H9" s="43"/>
      <c r="I9" s="40">
        <v>5</v>
      </c>
      <c r="J9" s="40" t="s">
        <v>45</v>
      </c>
      <c r="K9" s="44">
        <f>IF($F9="L",IF(G9&gt;=5,1,0),IF($F9="R",IF($I9&gt;=5,1,0),0))</f>
        <v>1</v>
      </c>
      <c r="L9" s="44" t="s">
        <v>46</v>
      </c>
      <c r="M9" s="44">
        <f>IF(L9="Y",1,IF(L9="n/a",1,0))</f>
        <v>1</v>
      </c>
      <c r="N9" s="44" t="s">
        <v>46</v>
      </c>
      <c r="O9" s="44">
        <f>IF(N9="Y",1,IF(N9="n/a",1,0))</f>
        <v>1</v>
      </c>
      <c r="P9" s="44" t="s">
        <v>46</v>
      </c>
      <c r="Q9" s="44" t="s">
        <v>46</v>
      </c>
      <c r="R9" s="44">
        <f>IF(Q9="Y",1,IF(Q9="n/a",1,0))</f>
        <v>1</v>
      </c>
      <c r="S9" s="44" t="s">
        <v>31</v>
      </c>
      <c r="T9" s="45">
        <v>44790</v>
      </c>
      <c r="U9" s="44" t="s">
        <v>46</v>
      </c>
      <c r="V9" s="44">
        <f t="shared" ref="V9:V64" si="0">IF(U9="Y",1,IF(U9="n/a",1,0))</f>
        <v>1</v>
      </c>
      <c r="W9" s="46" t="s">
        <v>46</v>
      </c>
      <c r="X9" s="47" t="s">
        <v>60</v>
      </c>
      <c r="Y9" s="48"/>
      <c r="Z9" s="49"/>
      <c r="AA9" s="50"/>
      <c r="AB9" s="50"/>
    </row>
    <row r="10" spans="1:28" ht="28.8" x14ac:dyDescent="0.3">
      <c r="A10" s="38">
        <f>A9+1</f>
        <v>2</v>
      </c>
      <c r="B10" s="39" t="s">
        <v>61</v>
      </c>
      <c r="C10" s="40">
        <v>0.66500000000000004</v>
      </c>
      <c r="D10" s="40">
        <v>0.70299999999999996</v>
      </c>
      <c r="E10" s="41">
        <f t="shared" ref="E10:E73" si="1">D10-C10</f>
        <v>3.7999999999999923E-2</v>
      </c>
      <c r="F10" s="40" t="s">
        <v>26</v>
      </c>
      <c r="G10" s="42" t="s">
        <v>27</v>
      </c>
      <c r="H10" s="43"/>
      <c r="I10" s="40">
        <v>5</v>
      </c>
      <c r="J10" s="40" t="s">
        <v>45</v>
      </c>
      <c r="K10" s="44">
        <f t="shared" ref="K10:K73" si="2">IF($F10="L",IF(G10&gt;=5,1,0),IF($F10="R",IF($I10&gt;=5,1,0),0))</f>
        <v>1</v>
      </c>
      <c r="L10" s="44" t="s">
        <v>46</v>
      </c>
      <c r="M10" s="44">
        <f t="shared" ref="M10:M73" si="3">IF(L10="Y",1,IF(L10="n/a",1,0))</f>
        <v>1</v>
      </c>
      <c r="N10" s="44" t="s">
        <v>46</v>
      </c>
      <c r="O10" s="44">
        <f t="shared" ref="O10:O73" si="4">IF(N10="Y",1,IF(N10="n/a",1,0))</f>
        <v>1</v>
      </c>
      <c r="P10" s="44" t="s">
        <v>44</v>
      </c>
      <c r="Q10" s="44" t="s">
        <v>31</v>
      </c>
      <c r="R10" s="44">
        <f t="shared" ref="R10:R73" si="5">IF(Q10="Y",1,IF(Q10="n/a",1,0))</f>
        <v>1</v>
      </c>
      <c r="S10" s="44" t="s">
        <v>31</v>
      </c>
      <c r="T10" s="45">
        <v>44790</v>
      </c>
      <c r="U10" s="44" t="s">
        <v>46</v>
      </c>
      <c r="V10" s="44">
        <f t="shared" si="0"/>
        <v>1</v>
      </c>
      <c r="W10" s="46" t="s">
        <v>46</v>
      </c>
      <c r="X10" s="47" t="s">
        <v>62</v>
      </c>
      <c r="Y10" s="51"/>
      <c r="Z10" s="49"/>
      <c r="AA10" s="50"/>
      <c r="AB10" s="50"/>
    </row>
    <row r="11" spans="1:28" x14ac:dyDescent="0.3">
      <c r="A11" s="38">
        <f t="shared" ref="A11:A74" si="6">A10+1</f>
        <v>3</v>
      </c>
      <c r="B11" s="52">
        <v>46010000</v>
      </c>
      <c r="C11" s="53">
        <v>5.1959999999999997</v>
      </c>
      <c r="D11" s="53">
        <v>5.5339999999999998</v>
      </c>
      <c r="E11" s="54">
        <f t="shared" si="1"/>
        <v>0.33800000000000008</v>
      </c>
      <c r="F11" s="53" t="s">
        <v>26</v>
      </c>
      <c r="G11" s="42" t="s">
        <v>27</v>
      </c>
      <c r="H11" s="43"/>
      <c r="I11" s="53">
        <v>6</v>
      </c>
      <c r="J11" s="53" t="s">
        <v>47</v>
      </c>
      <c r="K11" s="55">
        <f t="shared" si="2"/>
        <v>1</v>
      </c>
      <c r="L11" s="55" t="s">
        <v>31</v>
      </c>
      <c r="M11" s="55">
        <f t="shared" si="3"/>
        <v>1</v>
      </c>
      <c r="N11" s="55" t="s">
        <v>31</v>
      </c>
      <c r="O11" s="55">
        <f t="shared" si="4"/>
        <v>1</v>
      </c>
      <c r="P11" s="55" t="s">
        <v>44</v>
      </c>
      <c r="Q11" s="55" t="s">
        <v>31</v>
      </c>
      <c r="R11" s="55">
        <f t="shared" si="5"/>
        <v>1</v>
      </c>
      <c r="S11" s="55" t="s">
        <v>31</v>
      </c>
      <c r="T11" s="56">
        <v>44790</v>
      </c>
      <c r="U11" s="55" t="s">
        <v>46</v>
      </c>
      <c r="V11" s="55">
        <f t="shared" si="0"/>
        <v>1</v>
      </c>
      <c r="W11" s="57" t="s">
        <v>46</v>
      </c>
      <c r="X11" s="58"/>
      <c r="Y11" s="51"/>
      <c r="Z11" s="49"/>
      <c r="AA11" s="50"/>
      <c r="AB11" s="50"/>
    </row>
    <row r="12" spans="1:28" ht="43.2" x14ac:dyDescent="0.3">
      <c r="A12" s="38">
        <f t="shared" si="6"/>
        <v>4</v>
      </c>
      <c r="B12" s="59" t="s">
        <v>63</v>
      </c>
      <c r="C12" s="53">
        <v>5.7510000000000003</v>
      </c>
      <c r="D12" s="53">
        <v>5.827</v>
      </c>
      <c r="E12" s="54">
        <f t="shared" si="1"/>
        <v>7.5999999999999623E-2</v>
      </c>
      <c r="F12" s="53" t="s">
        <v>32</v>
      </c>
      <c r="G12" s="53">
        <v>6</v>
      </c>
      <c r="H12" s="60" t="s">
        <v>47</v>
      </c>
      <c r="I12" s="42" t="s">
        <v>27</v>
      </c>
      <c r="J12" s="43"/>
      <c r="K12" s="55">
        <f t="shared" si="2"/>
        <v>1</v>
      </c>
      <c r="L12" s="55" t="s">
        <v>31</v>
      </c>
      <c r="M12" s="55">
        <f t="shared" si="3"/>
        <v>1</v>
      </c>
      <c r="N12" s="55" t="s">
        <v>46</v>
      </c>
      <c r="O12" s="55">
        <f t="shared" si="4"/>
        <v>1</v>
      </c>
      <c r="P12" s="55" t="s">
        <v>44</v>
      </c>
      <c r="Q12" s="55" t="s">
        <v>31</v>
      </c>
      <c r="R12" s="55">
        <f t="shared" si="5"/>
        <v>1</v>
      </c>
      <c r="S12" s="55" t="s">
        <v>31</v>
      </c>
      <c r="T12" s="56">
        <v>44790</v>
      </c>
      <c r="U12" s="55" t="s">
        <v>46</v>
      </c>
      <c r="V12" s="55">
        <f t="shared" si="0"/>
        <v>1</v>
      </c>
      <c r="W12" s="57" t="s">
        <v>46</v>
      </c>
      <c r="X12" s="58" t="s">
        <v>64</v>
      </c>
      <c r="Y12" s="51"/>
      <c r="Z12" s="49"/>
      <c r="AA12" s="50"/>
      <c r="AB12" s="50"/>
    </row>
    <row r="13" spans="1:28" x14ac:dyDescent="0.3">
      <c r="A13" s="38">
        <f t="shared" si="6"/>
        <v>5</v>
      </c>
      <c r="B13" s="59" t="s">
        <v>63</v>
      </c>
      <c r="C13" s="53">
        <v>6.6050000000000004</v>
      </c>
      <c r="D13" s="53">
        <v>6.6219999999999999</v>
      </c>
      <c r="E13" s="54">
        <f t="shared" si="1"/>
        <v>1.699999999999946E-2</v>
      </c>
      <c r="F13" s="53" t="s">
        <v>32</v>
      </c>
      <c r="G13" s="53">
        <v>6</v>
      </c>
      <c r="H13" s="60" t="s">
        <v>47</v>
      </c>
      <c r="I13" s="42" t="s">
        <v>27</v>
      </c>
      <c r="J13" s="43"/>
      <c r="K13" s="55">
        <f t="shared" si="2"/>
        <v>1</v>
      </c>
      <c r="L13" s="55" t="s">
        <v>31</v>
      </c>
      <c r="M13" s="55">
        <f t="shared" si="3"/>
        <v>1</v>
      </c>
      <c r="N13" s="55" t="s">
        <v>46</v>
      </c>
      <c r="O13" s="55">
        <f t="shared" si="4"/>
        <v>1</v>
      </c>
      <c r="P13" s="55" t="s">
        <v>44</v>
      </c>
      <c r="Q13" s="55" t="s">
        <v>31</v>
      </c>
      <c r="R13" s="55">
        <f t="shared" si="5"/>
        <v>1</v>
      </c>
      <c r="S13" s="55" t="s">
        <v>31</v>
      </c>
      <c r="T13" s="56">
        <v>44790</v>
      </c>
      <c r="U13" s="57" t="s">
        <v>46</v>
      </c>
      <c r="V13" s="55">
        <f t="shared" si="0"/>
        <v>1</v>
      </c>
      <c r="W13" s="55" t="s">
        <v>46</v>
      </c>
      <c r="X13" s="58"/>
      <c r="Y13" s="51"/>
      <c r="Z13" s="49"/>
      <c r="AA13" s="50"/>
      <c r="AB13" s="50"/>
    </row>
    <row r="14" spans="1:28" ht="43.2" x14ac:dyDescent="0.3">
      <c r="A14" s="38">
        <f t="shared" si="6"/>
        <v>6</v>
      </c>
      <c r="B14" s="52">
        <v>46010000</v>
      </c>
      <c r="C14" s="53">
        <v>6.7949999999999999</v>
      </c>
      <c r="D14" s="53">
        <v>6.8360000000000003</v>
      </c>
      <c r="E14" s="54">
        <f t="shared" si="1"/>
        <v>4.1000000000000369E-2</v>
      </c>
      <c r="F14" s="53" t="s">
        <v>32</v>
      </c>
      <c r="G14" s="53">
        <v>6</v>
      </c>
      <c r="H14" s="60" t="s">
        <v>45</v>
      </c>
      <c r="I14" s="42" t="s">
        <v>27</v>
      </c>
      <c r="J14" s="43"/>
      <c r="K14" s="55">
        <f t="shared" si="2"/>
        <v>1</v>
      </c>
      <c r="L14" s="55" t="s">
        <v>31</v>
      </c>
      <c r="M14" s="55">
        <f t="shared" si="3"/>
        <v>1</v>
      </c>
      <c r="N14" s="55" t="s">
        <v>31</v>
      </c>
      <c r="O14" s="55">
        <f t="shared" si="4"/>
        <v>1</v>
      </c>
      <c r="P14" s="55" t="s">
        <v>44</v>
      </c>
      <c r="Q14" s="55" t="s">
        <v>31</v>
      </c>
      <c r="R14" s="55">
        <f t="shared" si="5"/>
        <v>1</v>
      </c>
      <c r="S14" s="55" t="s">
        <v>31</v>
      </c>
      <c r="T14" s="56">
        <v>44790</v>
      </c>
      <c r="U14" s="55" t="s">
        <v>46</v>
      </c>
      <c r="V14" s="55">
        <f t="shared" si="0"/>
        <v>1</v>
      </c>
      <c r="W14" s="57" t="s">
        <v>46</v>
      </c>
      <c r="X14" s="58" t="s">
        <v>65</v>
      </c>
      <c r="Y14" s="51"/>
      <c r="Z14" s="49"/>
      <c r="AA14" s="50"/>
      <c r="AB14" s="50"/>
    </row>
    <row r="15" spans="1:28" ht="28.8" x14ac:dyDescent="0.3">
      <c r="A15" s="38">
        <f t="shared" si="6"/>
        <v>7</v>
      </c>
      <c r="B15" s="52" t="s">
        <v>63</v>
      </c>
      <c r="C15" s="53">
        <v>7.5739999999999998</v>
      </c>
      <c r="D15" s="53">
        <v>7.6239999999999997</v>
      </c>
      <c r="E15" s="54">
        <f t="shared" si="1"/>
        <v>4.9999999999999822E-2</v>
      </c>
      <c r="F15" s="53" t="s">
        <v>32</v>
      </c>
      <c r="G15" s="53">
        <v>6</v>
      </c>
      <c r="H15" s="60"/>
      <c r="I15" s="42" t="s">
        <v>27</v>
      </c>
      <c r="J15" s="43"/>
      <c r="K15" s="55">
        <f t="shared" si="2"/>
        <v>1</v>
      </c>
      <c r="L15" s="55" t="s">
        <v>31</v>
      </c>
      <c r="M15" s="55">
        <f t="shared" si="3"/>
        <v>1</v>
      </c>
      <c r="N15" s="55" t="s">
        <v>31</v>
      </c>
      <c r="O15" s="55">
        <f t="shared" si="4"/>
        <v>1</v>
      </c>
      <c r="P15" s="55" t="s">
        <v>44</v>
      </c>
      <c r="Q15" s="55" t="s">
        <v>31</v>
      </c>
      <c r="R15" s="55">
        <f t="shared" si="5"/>
        <v>1</v>
      </c>
      <c r="S15" s="55" t="s">
        <v>31</v>
      </c>
      <c r="T15" s="56">
        <v>44790</v>
      </c>
      <c r="U15" s="55" t="s">
        <v>31</v>
      </c>
      <c r="V15" s="55">
        <f t="shared" si="0"/>
        <v>1</v>
      </c>
      <c r="W15" s="57" t="s">
        <v>46</v>
      </c>
      <c r="X15" s="58" t="s">
        <v>66</v>
      </c>
      <c r="Y15" s="51"/>
      <c r="Z15" s="49"/>
      <c r="AA15" s="50"/>
      <c r="AB15" s="50"/>
    </row>
    <row r="16" spans="1:28" ht="28.8" x14ac:dyDescent="0.3">
      <c r="A16" s="38">
        <f t="shared" si="6"/>
        <v>8</v>
      </c>
      <c r="B16" s="52" t="s">
        <v>63</v>
      </c>
      <c r="C16" s="53">
        <v>8.5389999999999997</v>
      </c>
      <c r="D16" s="53">
        <v>8.5739999999999998</v>
      </c>
      <c r="E16" s="54">
        <f t="shared" si="1"/>
        <v>3.5000000000000142E-2</v>
      </c>
      <c r="F16" s="53" t="s">
        <v>26</v>
      </c>
      <c r="G16" s="42" t="s">
        <v>27</v>
      </c>
      <c r="H16" s="43"/>
      <c r="I16" s="53">
        <v>5</v>
      </c>
      <c r="J16" s="53" t="s">
        <v>45</v>
      </c>
      <c r="K16" s="55">
        <f t="shared" si="2"/>
        <v>1</v>
      </c>
      <c r="L16" s="55" t="s">
        <v>31</v>
      </c>
      <c r="M16" s="55">
        <f t="shared" si="3"/>
        <v>1</v>
      </c>
      <c r="N16" s="55" t="s">
        <v>31</v>
      </c>
      <c r="O16" s="55">
        <f t="shared" si="4"/>
        <v>1</v>
      </c>
      <c r="P16" s="55" t="s">
        <v>44</v>
      </c>
      <c r="Q16" s="55" t="s">
        <v>31</v>
      </c>
      <c r="R16" s="55">
        <f t="shared" si="5"/>
        <v>1</v>
      </c>
      <c r="S16" s="55" t="s">
        <v>31</v>
      </c>
      <c r="T16" s="56">
        <v>44790</v>
      </c>
      <c r="U16" s="55" t="s">
        <v>46</v>
      </c>
      <c r="V16" s="55">
        <f t="shared" si="0"/>
        <v>1</v>
      </c>
      <c r="W16" s="57" t="s">
        <v>46</v>
      </c>
      <c r="X16" s="58" t="s">
        <v>67</v>
      </c>
      <c r="Y16" s="51"/>
      <c r="Z16" s="49"/>
      <c r="AA16" s="50"/>
      <c r="AB16" s="50"/>
    </row>
    <row r="17" spans="1:28" ht="28.8" x14ac:dyDescent="0.3">
      <c r="A17" s="38">
        <f t="shared" si="6"/>
        <v>9</v>
      </c>
      <c r="B17" s="59" t="s">
        <v>63</v>
      </c>
      <c r="C17" s="53">
        <v>11.787000000000001</v>
      </c>
      <c r="D17" s="53">
        <v>11.887</v>
      </c>
      <c r="E17" s="54">
        <f t="shared" si="1"/>
        <v>9.9999999999999645E-2</v>
      </c>
      <c r="F17" s="53" t="s">
        <v>32</v>
      </c>
      <c r="G17" s="53">
        <v>8</v>
      </c>
      <c r="H17" s="60" t="s">
        <v>47</v>
      </c>
      <c r="I17" s="42" t="s">
        <v>27</v>
      </c>
      <c r="J17" s="43"/>
      <c r="K17" s="55">
        <f t="shared" si="2"/>
        <v>1</v>
      </c>
      <c r="L17" s="55" t="s">
        <v>31</v>
      </c>
      <c r="M17" s="55">
        <f t="shared" si="3"/>
        <v>1</v>
      </c>
      <c r="N17" s="55" t="s">
        <v>46</v>
      </c>
      <c r="O17" s="55">
        <f t="shared" si="4"/>
        <v>1</v>
      </c>
      <c r="P17" s="55" t="s">
        <v>46</v>
      </c>
      <c r="Q17" s="55" t="s">
        <v>46</v>
      </c>
      <c r="R17" s="55">
        <f t="shared" si="5"/>
        <v>1</v>
      </c>
      <c r="S17" s="55" t="s">
        <v>31</v>
      </c>
      <c r="T17" s="56">
        <v>44790</v>
      </c>
      <c r="U17" s="55" t="s">
        <v>46</v>
      </c>
      <c r="V17" s="55">
        <f t="shared" si="0"/>
        <v>1</v>
      </c>
      <c r="W17" s="57" t="s">
        <v>46</v>
      </c>
      <c r="X17" s="58" t="s">
        <v>68</v>
      </c>
      <c r="Y17" s="51"/>
      <c r="Z17" s="49"/>
      <c r="AA17" s="50"/>
      <c r="AB17" s="50"/>
    </row>
    <row r="18" spans="1:28" ht="28.8" x14ac:dyDescent="0.3">
      <c r="A18" s="38">
        <f t="shared" si="6"/>
        <v>10</v>
      </c>
      <c r="B18" s="52" t="s">
        <v>63</v>
      </c>
      <c r="C18" s="53">
        <v>12.923999999999999</v>
      </c>
      <c r="D18" s="53">
        <v>12.954000000000001</v>
      </c>
      <c r="E18" s="54">
        <f t="shared" si="1"/>
        <v>3.0000000000001137E-2</v>
      </c>
      <c r="F18" s="53" t="s">
        <v>26</v>
      </c>
      <c r="G18" s="42" t="s">
        <v>27</v>
      </c>
      <c r="H18" s="43"/>
      <c r="I18" s="53">
        <v>5</v>
      </c>
      <c r="J18" s="53" t="s">
        <v>45</v>
      </c>
      <c r="K18" s="55">
        <f t="shared" si="2"/>
        <v>1</v>
      </c>
      <c r="L18" s="55" t="s">
        <v>46</v>
      </c>
      <c r="M18" s="55">
        <f t="shared" si="3"/>
        <v>1</v>
      </c>
      <c r="N18" s="61" t="s">
        <v>46</v>
      </c>
      <c r="O18" s="55">
        <f t="shared" si="4"/>
        <v>1</v>
      </c>
      <c r="P18" s="55" t="s">
        <v>44</v>
      </c>
      <c r="Q18" s="55" t="s">
        <v>31</v>
      </c>
      <c r="R18" s="55">
        <f t="shared" si="5"/>
        <v>1</v>
      </c>
      <c r="S18" s="55" t="s">
        <v>31</v>
      </c>
      <c r="T18" s="56">
        <v>44790</v>
      </c>
      <c r="U18" s="61" t="s">
        <v>46</v>
      </c>
      <c r="V18" s="55">
        <f t="shared" si="0"/>
        <v>1</v>
      </c>
      <c r="W18" s="57" t="s">
        <v>46</v>
      </c>
      <c r="X18" s="58" t="s">
        <v>69</v>
      </c>
      <c r="Y18" s="51" t="s">
        <v>70</v>
      </c>
      <c r="Z18" s="62" t="s">
        <v>71</v>
      </c>
      <c r="AA18" s="63"/>
      <c r="AB18" s="64" t="s">
        <v>72</v>
      </c>
    </row>
    <row r="19" spans="1:28" x14ac:dyDescent="0.3">
      <c r="A19" s="38">
        <f t="shared" si="6"/>
        <v>11</v>
      </c>
      <c r="B19" s="59" t="s">
        <v>63</v>
      </c>
      <c r="C19" s="53">
        <v>12.942</v>
      </c>
      <c r="D19" s="53">
        <v>12.962</v>
      </c>
      <c r="E19" s="54">
        <f t="shared" si="1"/>
        <v>1.9999999999999574E-2</v>
      </c>
      <c r="F19" s="53" t="s">
        <v>32</v>
      </c>
      <c r="G19" s="53">
        <v>5</v>
      </c>
      <c r="H19" s="60" t="s">
        <v>45</v>
      </c>
      <c r="I19" s="42" t="s">
        <v>27</v>
      </c>
      <c r="J19" s="43"/>
      <c r="K19" s="55">
        <f t="shared" si="2"/>
        <v>1</v>
      </c>
      <c r="L19" s="55" t="s">
        <v>46</v>
      </c>
      <c r="M19" s="55">
        <f t="shared" si="3"/>
        <v>1</v>
      </c>
      <c r="N19" s="55" t="s">
        <v>46</v>
      </c>
      <c r="O19" s="55">
        <f t="shared" si="4"/>
        <v>1</v>
      </c>
      <c r="P19" s="55" t="s">
        <v>44</v>
      </c>
      <c r="Q19" s="55" t="s">
        <v>31</v>
      </c>
      <c r="R19" s="55">
        <f t="shared" si="5"/>
        <v>1</v>
      </c>
      <c r="S19" s="55" t="s">
        <v>31</v>
      </c>
      <c r="T19" s="56">
        <v>44790</v>
      </c>
      <c r="U19" s="55" t="s">
        <v>46</v>
      </c>
      <c r="V19" s="55">
        <f t="shared" si="0"/>
        <v>1</v>
      </c>
      <c r="W19" s="57" t="s">
        <v>46</v>
      </c>
      <c r="X19" s="58"/>
      <c r="Y19" s="51"/>
      <c r="Z19" s="49"/>
      <c r="AA19" s="50"/>
      <c r="AB19" s="50"/>
    </row>
    <row r="20" spans="1:28" ht="72" x14ac:dyDescent="0.3">
      <c r="A20" s="38">
        <f t="shared" si="6"/>
        <v>12</v>
      </c>
      <c r="B20" s="52" t="s">
        <v>63</v>
      </c>
      <c r="C20" s="53">
        <v>13.317</v>
      </c>
      <c r="D20" s="53">
        <v>13.356999999999999</v>
      </c>
      <c r="E20" s="54">
        <f t="shared" si="1"/>
        <v>3.9999999999999147E-2</v>
      </c>
      <c r="F20" s="53" t="s">
        <v>32</v>
      </c>
      <c r="G20" s="53">
        <v>5</v>
      </c>
      <c r="H20" s="60" t="s">
        <v>45</v>
      </c>
      <c r="I20" s="42" t="s">
        <v>27</v>
      </c>
      <c r="J20" s="43"/>
      <c r="K20" s="55">
        <f t="shared" si="2"/>
        <v>1</v>
      </c>
      <c r="L20" s="55" t="s">
        <v>46</v>
      </c>
      <c r="M20" s="55">
        <f t="shared" si="3"/>
        <v>1</v>
      </c>
      <c r="N20" s="55" t="s">
        <v>44</v>
      </c>
      <c r="O20" s="55">
        <f t="shared" si="4"/>
        <v>0</v>
      </c>
      <c r="P20" s="55" t="s">
        <v>44</v>
      </c>
      <c r="Q20" s="55" t="s">
        <v>31</v>
      </c>
      <c r="R20" s="55">
        <f t="shared" si="5"/>
        <v>1</v>
      </c>
      <c r="S20" s="55" t="s">
        <v>31</v>
      </c>
      <c r="T20" s="56">
        <v>44790</v>
      </c>
      <c r="U20" s="55" t="s">
        <v>44</v>
      </c>
      <c r="V20" s="55">
        <f t="shared" si="0"/>
        <v>0</v>
      </c>
      <c r="W20" s="57" t="s">
        <v>46</v>
      </c>
      <c r="X20" s="58" t="s">
        <v>73</v>
      </c>
      <c r="Y20" s="51" t="s">
        <v>74</v>
      </c>
      <c r="Z20" s="65" t="s">
        <v>75</v>
      </c>
      <c r="AA20" s="66" t="s">
        <v>76</v>
      </c>
      <c r="AB20" s="67" t="s">
        <v>77</v>
      </c>
    </row>
    <row r="21" spans="1:28" ht="72" x14ac:dyDescent="0.3">
      <c r="A21" s="38">
        <f t="shared" si="6"/>
        <v>13</v>
      </c>
      <c r="B21" s="52" t="s">
        <v>63</v>
      </c>
      <c r="C21" s="53">
        <v>13.709</v>
      </c>
      <c r="D21" s="53">
        <v>14.314</v>
      </c>
      <c r="E21" s="54">
        <f t="shared" si="1"/>
        <v>0.60500000000000043</v>
      </c>
      <c r="F21" s="53" t="s">
        <v>26</v>
      </c>
      <c r="G21" s="42" t="s">
        <v>27</v>
      </c>
      <c r="H21" s="43"/>
      <c r="I21" s="53">
        <v>8</v>
      </c>
      <c r="J21" s="53" t="s">
        <v>45</v>
      </c>
      <c r="K21" s="55">
        <f t="shared" si="2"/>
        <v>1</v>
      </c>
      <c r="L21" s="55" t="s">
        <v>46</v>
      </c>
      <c r="M21" s="55">
        <f t="shared" si="3"/>
        <v>1</v>
      </c>
      <c r="N21" s="55" t="s">
        <v>44</v>
      </c>
      <c r="O21" s="55">
        <f t="shared" si="4"/>
        <v>0</v>
      </c>
      <c r="P21" s="55" t="s">
        <v>46</v>
      </c>
      <c r="Q21" s="55" t="s">
        <v>46</v>
      </c>
      <c r="R21" s="55">
        <f t="shared" si="5"/>
        <v>1</v>
      </c>
      <c r="S21" s="55" t="s">
        <v>31</v>
      </c>
      <c r="T21" s="56">
        <v>44790</v>
      </c>
      <c r="U21" s="55" t="s">
        <v>44</v>
      </c>
      <c r="V21" s="55">
        <f t="shared" si="0"/>
        <v>0</v>
      </c>
      <c r="W21" s="57" t="s">
        <v>46</v>
      </c>
      <c r="X21" s="58" t="s">
        <v>78</v>
      </c>
      <c r="Y21" s="51" t="s">
        <v>74</v>
      </c>
      <c r="Z21" s="65" t="s">
        <v>75</v>
      </c>
      <c r="AA21" s="66" t="s">
        <v>79</v>
      </c>
      <c r="AB21" s="67" t="s">
        <v>77</v>
      </c>
    </row>
    <row r="22" spans="1:28" ht="43.2" x14ac:dyDescent="0.3">
      <c r="A22" s="38">
        <f t="shared" si="6"/>
        <v>14</v>
      </c>
      <c r="B22" s="39">
        <v>46010001</v>
      </c>
      <c r="C22" s="40">
        <v>0.44</v>
      </c>
      <c r="D22" s="40">
        <v>0.52</v>
      </c>
      <c r="E22" s="41">
        <f t="shared" si="1"/>
        <v>8.0000000000000016E-2</v>
      </c>
      <c r="F22" s="40" t="s">
        <v>32</v>
      </c>
      <c r="G22" s="40">
        <v>6</v>
      </c>
      <c r="H22" s="68" t="s">
        <v>45</v>
      </c>
      <c r="I22" s="42" t="s">
        <v>27</v>
      </c>
      <c r="J22" s="43"/>
      <c r="K22" s="44">
        <f t="shared" si="2"/>
        <v>1</v>
      </c>
      <c r="L22" s="44" t="s">
        <v>46</v>
      </c>
      <c r="M22" s="44">
        <f t="shared" si="3"/>
        <v>1</v>
      </c>
      <c r="N22" s="44" t="s">
        <v>46</v>
      </c>
      <c r="O22" s="44">
        <f t="shared" si="4"/>
        <v>1</v>
      </c>
      <c r="P22" s="44" t="s">
        <v>46</v>
      </c>
      <c r="Q22" s="44" t="s">
        <v>46</v>
      </c>
      <c r="R22" s="44">
        <f t="shared" si="5"/>
        <v>1</v>
      </c>
      <c r="S22" s="44" t="s">
        <v>31</v>
      </c>
      <c r="T22" s="45">
        <v>44791</v>
      </c>
      <c r="U22" s="44" t="s">
        <v>46</v>
      </c>
      <c r="V22" s="44">
        <f t="shared" si="0"/>
        <v>1</v>
      </c>
      <c r="W22" s="46" t="s">
        <v>46</v>
      </c>
      <c r="X22" s="47" t="s">
        <v>80</v>
      </c>
      <c r="Y22" s="51"/>
      <c r="Z22" s="49"/>
      <c r="AA22" s="50"/>
      <c r="AB22" s="50"/>
    </row>
    <row r="23" spans="1:28" ht="28.8" x14ac:dyDescent="0.3">
      <c r="A23" s="38">
        <f t="shared" si="6"/>
        <v>15</v>
      </c>
      <c r="B23" s="52">
        <v>46010002</v>
      </c>
      <c r="C23" s="53">
        <v>1.988</v>
      </c>
      <c r="D23" s="53">
        <v>2.09</v>
      </c>
      <c r="E23" s="54">
        <f t="shared" si="1"/>
        <v>0.10199999999999987</v>
      </c>
      <c r="F23" s="53" t="s">
        <v>26</v>
      </c>
      <c r="G23" s="42" t="s">
        <v>27</v>
      </c>
      <c r="H23" s="43"/>
      <c r="I23" s="53">
        <v>6</v>
      </c>
      <c r="J23" s="53" t="s">
        <v>45</v>
      </c>
      <c r="K23" s="55">
        <f t="shared" si="2"/>
        <v>1</v>
      </c>
      <c r="L23" s="55" t="s">
        <v>31</v>
      </c>
      <c r="M23" s="55">
        <f t="shared" si="3"/>
        <v>1</v>
      </c>
      <c r="N23" s="55" t="s">
        <v>31</v>
      </c>
      <c r="O23" s="55">
        <f t="shared" si="4"/>
        <v>1</v>
      </c>
      <c r="P23" s="55" t="s">
        <v>44</v>
      </c>
      <c r="Q23" s="55" t="s">
        <v>31</v>
      </c>
      <c r="R23" s="55">
        <f t="shared" si="5"/>
        <v>1</v>
      </c>
      <c r="S23" s="55" t="s">
        <v>31</v>
      </c>
      <c r="T23" s="56">
        <v>44791</v>
      </c>
      <c r="U23" s="55" t="s">
        <v>46</v>
      </c>
      <c r="V23" s="55">
        <f t="shared" si="0"/>
        <v>1</v>
      </c>
      <c r="W23" s="57" t="s">
        <v>46</v>
      </c>
      <c r="X23" s="58" t="s">
        <v>67</v>
      </c>
      <c r="Y23" s="51"/>
      <c r="Z23" s="49"/>
      <c r="AA23" s="50"/>
      <c r="AB23" s="50"/>
    </row>
    <row r="24" spans="1:28" ht="43.2" x14ac:dyDescent="0.3">
      <c r="A24" s="38">
        <f t="shared" si="6"/>
        <v>16</v>
      </c>
      <c r="B24" s="52" t="s">
        <v>81</v>
      </c>
      <c r="C24" s="53">
        <v>2.4649999999999999</v>
      </c>
      <c r="D24" s="53">
        <v>2.5590000000000002</v>
      </c>
      <c r="E24" s="54">
        <f t="shared" si="1"/>
        <v>9.4000000000000306E-2</v>
      </c>
      <c r="F24" s="53" t="s">
        <v>26</v>
      </c>
      <c r="G24" s="42" t="s">
        <v>27</v>
      </c>
      <c r="H24" s="43"/>
      <c r="I24" s="53">
        <v>6</v>
      </c>
      <c r="J24" s="53" t="s">
        <v>45</v>
      </c>
      <c r="K24" s="55">
        <f t="shared" si="2"/>
        <v>1</v>
      </c>
      <c r="L24" s="55" t="s">
        <v>31</v>
      </c>
      <c r="M24" s="55">
        <f t="shared" si="3"/>
        <v>1</v>
      </c>
      <c r="N24" s="55" t="s">
        <v>31</v>
      </c>
      <c r="O24" s="55">
        <f t="shared" si="4"/>
        <v>1</v>
      </c>
      <c r="P24" s="55" t="s">
        <v>44</v>
      </c>
      <c r="Q24" s="55" t="s">
        <v>31</v>
      </c>
      <c r="R24" s="55">
        <f t="shared" si="5"/>
        <v>1</v>
      </c>
      <c r="S24" s="55" t="s">
        <v>31</v>
      </c>
      <c r="T24" s="56">
        <v>44791</v>
      </c>
      <c r="U24" s="55" t="s">
        <v>46</v>
      </c>
      <c r="V24" s="55">
        <f t="shared" si="0"/>
        <v>1</v>
      </c>
      <c r="W24" s="57" t="s">
        <v>46</v>
      </c>
      <c r="X24" s="58" t="s">
        <v>82</v>
      </c>
      <c r="Y24" s="51"/>
      <c r="Z24" s="49"/>
      <c r="AA24" s="50"/>
      <c r="AB24" s="50"/>
    </row>
    <row r="25" spans="1:28" ht="28.8" x14ac:dyDescent="0.3">
      <c r="A25" s="38">
        <f t="shared" si="6"/>
        <v>17</v>
      </c>
      <c r="B25" s="39">
        <v>46010100</v>
      </c>
      <c r="C25" s="40">
        <v>0.91600000000000004</v>
      </c>
      <c r="D25" s="40">
        <v>0.98699999999999999</v>
      </c>
      <c r="E25" s="41">
        <f t="shared" si="1"/>
        <v>7.0999999999999952E-2</v>
      </c>
      <c r="F25" s="40" t="s">
        <v>26</v>
      </c>
      <c r="G25" s="42" t="s">
        <v>27</v>
      </c>
      <c r="H25" s="43"/>
      <c r="I25" s="40">
        <v>5</v>
      </c>
      <c r="J25" s="40" t="s">
        <v>45</v>
      </c>
      <c r="K25" s="44">
        <f t="shared" si="2"/>
        <v>1</v>
      </c>
      <c r="L25" s="44" t="s">
        <v>31</v>
      </c>
      <c r="M25" s="44">
        <f t="shared" si="3"/>
        <v>1</v>
      </c>
      <c r="N25" s="44" t="s">
        <v>31</v>
      </c>
      <c r="O25" s="44">
        <f t="shared" si="4"/>
        <v>1</v>
      </c>
      <c r="P25" s="44" t="s">
        <v>44</v>
      </c>
      <c r="Q25" s="44" t="s">
        <v>31</v>
      </c>
      <c r="R25" s="44">
        <f t="shared" si="5"/>
        <v>1</v>
      </c>
      <c r="S25" s="44" t="s">
        <v>31</v>
      </c>
      <c r="T25" s="45">
        <v>44791</v>
      </c>
      <c r="U25" s="44" t="s">
        <v>46</v>
      </c>
      <c r="V25" s="44">
        <f t="shared" si="0"/>
        <v>1</v>
      </c>
      <c r="W25" s="46" t="s">
        <v>46</v>
      </c>
      <c r="X25" s="47" t="s">
        <v>67</v>
      </c>
      <c r="Y25" s="51"/>
      <c r="Z25" s="49"/>
      <c r="AA25" s="50"/>
      <c r="AB25" s="50"/>
    </row>
    <row r="26" spans="1:28" x14ac:dyDescent="0.3">
      <c r="A26" s="38">
        <f t="shared" si="6"/>
        <v>18</v>
      </c>
      <c r="B26" s="52">
        <v>46020000</v>
      </c>
      <c r="C26" s="53">
        <v>2.948</v>
      </c>
      <c r="D26" s="53">
        <v>3.1669999999999998</v>
      </c>
      <c r="E26" s="54">
        <f t="shared" si="1"/>
        <v>0.21899999999999986</v>
      </c>
      <c r="F26" s="53" t="s">
        <v>26</v>
      </c>
      <c r="G26" s="42" t="s">
        <v>27</v>
      </c>
      <c r="H26" s="43"/>
      <c r="I26" s="53">
        <v>5</v>
      </c>
      <c r="J26" s="53" t="s">
        <v>45</v>
      </c>
      <c r="K26" s="55">
        <f t="shared" si="2"/>
        <v>1</v>
      </c>
      <c r="L26" s="55" t="s">
        <v>46</v>
      </c>
      <c r="M26" s="55">
        <f t="shared" si="3"/>
        <v>1</v>
      </c>
      <c r="N26" s="61" t="s">
        <v>46</v>
      </c>
      <c r="O26" s="55">
        <f t="shared" si="4"/>
        <v>1</v>
      </c>
      <c r="P26" s="55" t="s">
        <v>46</v>
      </c>
      <c r="Q26" s="55" t="s">
        <v>46</v>
      </c>
      <c r="R26" s="55">
        <f t="shared" si="5"/>
        <v>1</v>
      </c>
      <c r="S26" s="55" t="s">
        <v>31</v>
      </c>
      <c r="T26" s="56">
        <v>44791</v>
      </c>
      <c r="U26" s="61" t="s">
        <v>46</v>
      </c>
      <c r="V26" s="55">
        <f t="shared" si="0"/>
        <v>1</v>
      </c>
      <c r="W26" s="57" t="s">
        <v>46</v>
      </c>
      <c r="X26" s="58" t="s">
        <v>83</v>
      </c>
      <c r="Y26" s="69" t="s">
        <v>70</v>
      </c>
      <c r="Z26" s="62" t="s">
        <v>71</v>
      </c>
      <c r="AA26" s="62"/>
      <c r="AB26" s="70" t="s">
        <v>72</v>
      </c>
    </row>
    <row r="27" spans="1:28" ht="28.8" x14ac:dyDescent="0.3">
      <c r="A27" s="38">
        <f t="shared" si="6"/>
        <v>19</v>
      </c>
      <c r="B27" s="52" t="s">
        <v>84</v>
      </c>
      <c r="C27" s="53">
        <v>3.1669999999999998</v>
      </c>
      <c r="D27" s="53">
        <v>3.2509999999999999</v>
      </c>
      <c r="E27" s="54">
        <f t="shared" si="1"/>
        <v>8.4000000000000075E-2</v>
      </c>
      <c r="F27" s="53" t="s">
        <v>26</v>
      </c>
      <c r="G27" s="42" t="s">
        <v>27</v>
      </c>
      <c r="H27" s="43"/>
      <c r="I27" s="53">
        <v>6</v>
      </c>
      <c r="J27" s="53" t="s">
        <v>45</v>
      </c>
      <c r="K27" s="55">
        <f t="shared" si="2"/>
        <v>1</v>
      </c>
      <c r="L27" s="55" t="s">
        <v>44</v>
      </c>
      <c r="M27" s="55">
        <f t="shared" si="3"/>
        <v>0</v>
      </c>
      <c r="N27" s="61" t="s">
        <v>46</v>
      </c>
      <c r="O27" s="55">
        <f t="shared" si="4"/>
        <v>1</v>
      </c>
      <c r="P27" s="55" t="s">
        <v>44</v>
      </c>
      <c r="Q27" s="55" t="s">
        <v>31</v>
      </c>
      <c r="R27" s="55">
        <f t="shared" si="5"/>
        <v>1</v>
      </c>
      <c r="S27" s="55" t="s">
        <v>31</v>
      </c>
      <c r="T27" s="56">
        <v>44791</v>
      </c>
      <c r="U27" s="55" t="s">
        <v>44</v>
      </c>
      <c r="V27" s="55">
        <f t="shared" si="0"/>
        <v>0</v>
      </c>
      <c r="W27" s="57" t="s">
        <v>46</v>
      </c>
      <c r="X27" s="58" t="s">
        <v>85</v>
      </c>
      <c r="Y27" s="69" t="s">
        <v>70</v>
      </c>
      <c r="Z27" s="62" t="s">
        <v>71</v>
      </c>
      <c r="AA27" s="62"/>
      <c r="AB27" s="70" t="s">
        <v>72</v>
      </c>
    </row>
    <row r="28" spans="1:28" ht="43.2" x14ac:dyDescent="0.3">
      <c r="A28" s="38">
        <f t="shared" si="6"/>
        <v>20</v>
      </c>
      <c r="B28" s="52" t="s">
        <v>84</v>
      </c>
      <c r="C28" s="53">
        <v>3.1669999999999998</v>
      </c>
      <c r="D28" s="53">
        <v>3.4630000000000001</v>
      </c>
      <c r="E28" s="54">
        <f t="shared" si="1"/>
        <v>0.29600000000000026</v>
      </c>
      <c r="F28" s="53" t="s">
        <v>26</v>
      </c>
      <c r="G28" s="42" t="s">
        <v>27</v>
      </c>
      <c r="H28" s="43"/>
      <c r="I28" s="53">
        <v>5</v>
      </c>
      <c r="J28" s="53" t="s">
        <v>45</v>
      </c>
      <c r="K28" s="55">
        <f t="shared" si="2"/>
        <v>1</v>
      </c>
      <c r="L28" s="55" t="s">
        <v>44</v>
      </c>
      <c r="M28" s="55">
        <f t="shared" si="3"/>
        <v>0</v>
      </c>
      <c r="N28" s="61" t="s">
        <v>46</v>
      </c>
      <c r="O28" s="55">
        <f t="shared" si="4"/>
        <v>1</v>
      </c>
      <c r="P28" s="55" t="s">
        <v>44</v>
      </c>
      <c r="Q28" s="55" t="s">
        <v>31</v>
      </c>
      <c r="R28" s="55">
        <f t="shared" si="5"/>
        <v>1</v>
      </c>
      <c r="S28" s="55" t="s">
        <v>31</v>
      </c>
      <c r="T28" s="56">
        <v>44791</v>
      </c>
      <c r="U28" s="55" t="s">
        <v>44</v>
      </c>
      <c r="V28" s="55">
        <f t="shared" si="0"/>
        <v>0</v>
      </c>
      <c r="W28" s="57" t="s">
        <v>46</v>
      </c>
      <c r="X28" s="58" t="s">
        <v>86</v>
      </c>
      <c r="Y28" s="69" t="s">
        <v>70</v>
      </c>
      <c r="Z28" s="62" t="s">
        <v>71</v>
      </c>
      <c r="AA28" s="62"/>
      <c r="AB28" s="70" t="s">
        <v>72</v>
      </c>
    </row>
    <row r="29" spans="1:28" x14ac:dyDescent="0.3">
      <c r="A29" s="38">
        <f t="shared" si="6"/>
        <v>21</v>
      </c>
      <c r="B29" s="52" t="s">
        <v>84</v>
      </c>
      <c r="C29" s="53">
        <v>3.6760000000000002</v>
      </c>
      <c r="D29" s="53">
        <v>3.738</v>
      </c>
      <c r="E29" s="54">
        <f t="shared" si="1"/>
        <v>6.1999999999999833E-2</v>
      </c>
      <c r="F29" s="53" t="s">
        <v>32</v>
      </c>
      <c r="G29" s="53">
        <v>8</v>
      </c>
      <c r="H29" s="60" t="s">
        <v>45</v>
      </c>
      <c r="I29" s="42" t="s">
        <v>27</v>
      </c>
      <c r="J29" s="43"/>
      <c r="K29" s="55">
        <f t="shared" si="2"/>
        <v>1</v>
      </c>
      <c r="L29" s="55" t="s">
        <v>46</v>
      </c>
      <c r="M29" s="55">
        <f t="shared" si="3"/>
        <v>1</v>
      </c>
      <c r="N29" s="61" t="s">
        <v>46</v>
      </c>
      <c r="O29" s="55">
        <f t="shared" si="4"/>
        <v>1</v>
      </c>
      <c r="P29" s="55" t="s">
        <v>44</v>
      </c>
      <c r="Q29" s="55" t="s">
        <v>31</v>
      </c>
      <c r="R29" s="55">
        <f t="shared" si="5"/>
        <v>1</v>
      </c>
      <c r="S29" s="55" t="s">
        <v>31</v>
      </c>
      <c r="T29" s="56">
        <v>44791</v>
      </c>
      <c r="U29" s="61" t="s">
        <v>46</v>
      </c>
      <c r="V29" s="55">
        <f t="shared" si="0"/>
        <v>1</v>
      </c>
      <c r="W29" s="57" t="s">
        <v>46</v>
      </c>
      <c r="X29" s="58" t="s">
        <v>87</v>
      </c>
      <c r="Y29" s="69" t="s">
        <v>70</v>
      </c>
      <c r="Z29" s="62" t="s">
        <v>71</v>
      </c>
      <c r="AA29" s="62"/>
      <c r="AB29" s="70" t="s">
        <v>72</v>
      </c>
    </row>
    <row r="30" spans="1:28" ht="43.2" x14ac:dyDescent="0.3">
      <c r="A30" s="38">
        <f t="shared" si="6"/>
        <v>22</v>
      </c>
      <c r="B30" s="52" t="s">
        <v>84</v>
      </c>
      <c r="C30" s="53">
        <v>5.75</v>
      </c>
      <c r="D30" s="53">
        <v>5.7880000000000003</v>
      </c>
      <c r="E30" s="54">
        <f t="shared" si="1"/>
        <v>3.8000000000000256E-2</v>
      </c>
      <c r="F30" s="53" t="s">
        <v>32</v>
      </c>
      <c r="G30" s="53">
        <v>5</v>
      </c>
      <c r="H30" s="60" t="s">
        <v>45</v>
      </c>
      <c r="I30" s="42" t="s">
        <v>27</v>
      </c>
      <c r="J30" s="43"/>
      <c r="K30" s="55">
        <f t="shared" si="2"/>
        <v>1</v>
      </c>
      <c r="L30" s="55" t="s">
        <v>46</v>
      </c>
      <c r="M30" s="55">
        <f t="shared" si="3"/>
        <v>1</v>
      </c>
      <c r="N30" s="55" t="s">
        <v>46</v>
      </c>
      <c r="O30" s="55">
        <f t="shared" si="4"/>
        <v>1</v>
      </c>
      <c r="P30" s="55" t="s">
        <v>44</v>
      </c>
      <c r="Q30" s="55" t="s">
        <v>31</v>
      </c>
      <c r="R30" s="55">
        <f t="shared" si="5"/>
        <v>1</v>
      </c>
      <c r="S30" s="55" t="s">
        <v>31</v>
      </c>
      <c r="T30" s="56">
        <v>44791</v>
      </c>
      <c r="U30" s="55" t="s">
        <v>46</v>
      </c>
      <c r="V30" s="55">
        <f t="shared" si="0"/>
        <v>1</v>
      </c>
      <c r="W30" s="57" t="s">
        <v>46</v>
      </c>
      <c r="X30" s="58" t="s">
        <v>88</v>
      </c>
      <c r="Y30" s="69"/>
      <c r="Z30" s="49"/>
      <c r="AA30" s="49"/>
      <c r="AB30" s="49"/>
    </row>
    <row r="31" spans="1:28" ht="28.8" x14ac:dyDescent="0.3">
      <c r="A31" s="38">
        <f t="shared" si="6"/>
        <v>23</v>
      </c>
      <c r="B31" s="52" t="s">
        <v>84</v>
      </c>
      <c r="C31" s="53">
        <v>5.9279999999999999</v>
      </c>
      <c r="D31" s="53">
        <v>6.0019999999999998</v>
      </c>
      <c r="E31" s="54">
        <f t="shared" si="1"/>
        <v>7.3999999999999844E-2</v>
      </c>
      <c r="F31" s="53" t="s">
        <v>32</v>
      </c>
      <c r="G31" s="53">
        <v>5</v>
      </c>
      <c r="H31" s="60" t="s">
        <v>45</v>
      </c>
      <c r="I31" s="42" t="s">
        <v>27</v>
      </c>
      <c r="J31" s="43"/>
      <c r="K31" s="55">
        <f t="shared" si="2"/>
        <v>1</v>
      </c>
      <c r="L31" s="55" t="s">
        <v>46</v>
      </c>
      <c r="M31" s="55">
        <f t="shared" si="3"/>
        <v>1</v>
      </c>
      <c r="N31" s="55" t="s">
        <v>46</v>
      </c>
      <c r="O31" s="55">
        <f t="shared" si="4"/>
        <v>1</v>
      </c>
      <c r="P31" s="55" t="s">
        <v>46</v>
      </c>
      <c r="Q31" s="55" t="s">
        <v>46</v>
      </c>
      <c r="R31" s="55">
        <f t="shared" si="5"/>
        <v>1</v>
      </c>
      <c r="S31" s="55" t="s">
        <v>31</v>
      </c>
      <c r="T31" s="56">
        <v>44791</v>
      </c>
      <c r="U31" s="61" t="s">
        <v>46</v>
      </c>
      <c r="V31" s="55">
        <f t="shared" si="0"/>
        <v>1</v>
      </c>
      <c r="W31" s="57" t="s">
        <v>46</v>
      </c>
      <c r="X31" s="58" t="s">
        <v>89</v>
      </c>
      <c r="Y31" s="69" t="s">
        <v>70</v>
      </c>
      <c r="Z31" s="62" t="s">
        <v>71</v>
      </c>
      <c r="AA31" s="62"/>
      <c r="AB31" s="70" t="s">
        <v>72</v>
      </c>
    </row>
    <row r="32" spans="1:28" ht="72" x14ac:dyDescent="0.3">
      <c r="A32" s="38">
        <f t="shared" si="6"/>
        <v>24</v>
      </c>
      <c r="B32" s="52" t="s">
        <v>84</v>
      </c>
      <c r="C32" s="53">
        <v>6.3620000000000001</v>
      </c>
      <c r="D32" s="53">
        <v>6.4459999999999997</v>
      </c>
      <c r="E32" s="54">
        <f t="shared" si="1"/>
        <v>8.3999999999999631E-2</v>
      </c>
      <c r="F32" s="53" t="s">
        <v>26</v>
      </c>
      <c r="G32" s="42" t="s">
        <v>27</v>
      </c>
      <c r="H32" s="43"/>
      <c r="I32" s="53">
        <v>5</v>
      </c>
      <c r="J32" s="53" t="s">
        <v>45</v>
      </c>
      <c r="K32" s="55">
        <f t="shared" si="2"/>
        <v>1</v>
      </c>
      <c r="L32" s="55" t="s">
        <v>46</v>
      </c>
      <c r="M32" s="55">
        <f t="shared" si="3"/>
        <v>1</v>
      </c>
      <c r="N32" s="55" t="s">
        <v>44</v>
      </c>
      <c r="O32" s="55">
        <f t="shared" si="4"/>
        <v>0</v>
      </c>
      <c r="P32" s="55" t="s">
        <v>46</v>
      </c>
      <c r="Q32" s="55" t="s">
        <v>46</v>
      </c>
      <c r="R32" s="55">
        <f t="shared" si="5"/>
        <v>1</v>
      </c>
      <c r="S32" s="55" t="s">
        <v>31</v>
      </c>
      <c r="T32" s="56">
        <v>44791</v>
      </c>
      <c r="U32" s="55" t="s">
        <v>44</v>
      </c>
      <c r="V32" s="55">
        <f t="shared" si="0"/>
        <v>0</v>
      </c>
      <c r="W32" s="57" t="s">
        <v>46</v>
      </c>
      <c r="X32" s="58" t="s">
        <v>90</v>
      </c>
      <c r="Y32" s="69" t="s">
        <v>74</v>
      </c>
      <c r="Z32" s="62" t="s">
        <v>75</v>
      </c>
      <c r="AA32" s="62" t="s">
        <v>79</v>
      </c>
      <c r="AB32" s="49" t="s">
        <v>77</v>
      </c>
    </row>
    <row r="33" spans="1:28" ht="28.8" x14ac:dyDescent="0.3">
      <c r="A33" s="38">
        <f t="shared" si="6"/>
        <v>25</v>
      </c>
      <c r="B33" s="71" t="s">
        <v>84</v>
      </c>
      <c r="C33" s="72">
        <v>6.57</v>
      </c>
      <c r="D33" s="72">
        <v>6.609</v>
      </c>
      <c r="E33" s="54">
        <f t="shared" si="1"/>
        <v>3.8999999999999702E-2</v>
      </c>
      <c r="F33" s="72" t="s">
        <v>26</v>
      </c>
      <c r="G33" s="42" t="s">
        <v>27</v>
      </c>
      <c r="H33" s="43"/>
      <c r="I33" s="53">
        <v>5</v>
      </c>
      <c r="J33" s="53" t="s">
        <v>45</v>
      </c>
      <c r="K33" s="55">
        <f t="shared" si="2"/>
        <v>1</v>
      </c>
      <c r="L33" s="55" t="s">
        <v>31</v>
      </c>
      <c r="M33" s="55">
        <f t="shared" si="3"/>
        <v>1</v>
      </c>
      <c r="N33" s="55" t="s">
        <v>31</v>
      </c>
      <c r="O33" s="55">
        <f t="shared" si="4"/>
        <v>1</v>
      </c>
      <c r="P33" s="55" t="s">
        <v>44</v>
      </c>
      <c r="Q33" s="55" t="s">
        <v>31</v>
      </c>
      <c r="R33" s="55">
        <f t="shared" si="5"/>
        <v>1</v>
      </c>
      <c r="S33" s="55" t="s">
        <v>31</v>
      </c>
      <c r="T33" s="56">
        <v>44791</v>
      </c>
      <c r="U33" s="55" t="s">
        <v>46</v>
      </c>
      <c r="V33" s="55">
        <f t="shared" si="0"/>
        <v>1</v>
      </c>
      <c r="W33" s="57" t="s">
        <v>46</v>
      </c>
      <c r="X33" s="58" t="s">
        <v>67</v>
      </c>
      <c r="Y33" s="51"/>
      <c r="Z33" s="49"/>
      <c r="AA33" s="50"/>
      <c r="AB33" s="50"/>
    </row>
    <row r="34" spans="1:28" ht="28.8" x14ac:dyDescent="0.3">
      <c r="A34" s="38">
        <f t="shared" si="6"/>
        <v>26</v>
      </c>
      <c r="B34" s="52" t="s">
        <v>84</v>
      </c>
      <c r="C34" s="53">
        <v>7.5549999999999997</v>
      </c>
      <c r="D34" s="53">
        <v>8.0280000000000005</v>
      </c>
      <c r="E34" s="54">
        <f t="shared" si="1"/>
        <v>0.47300000000000075</v>
      </c>
      <c r="F34" s="53" t="s">
        <v>26</v>
      </c>
      <c r="G34" s="42" t="s">
        <v>27</v>
      </c>
      <c r="H34" s="43"/>
      <c r="I34" s="53">
        <v>5</v>
      </c>
      <c r="J34" s="53" t="s">
        <v>45</v>
      </c>
      <c r="K34" s="55">
        <f t="shared" si="2"/>
        <v>1</v>
      </c>
      <c r="L34" s="55" t="s">
        <v>46</v>
      </c>
      <c r="M34" s="55">
        <f t="shared" si="3"/>
        <v>1</v>
      </c>
      <c r="N34" s="55" t="s">
        <v>46</v>
      </c>
      <c r="O34" s="55">
        <f t="shared" si="4"/>
        <v>1</v>
      </c>
      <c r="P34" s="55" t="s">
        <v>46</v>
      </c>
      <c r="Q34" s="55" t="s">
        <v>46</v>
      </c>
      <c r="R34" s="55">
        <f t="shared" si="5"/>
        <v>1</v>
      </c>
      <c r="S34" s="55" t="s">
        <v>31</v>
      </c>
      <c r="T34" s="56">
        <v>44791</v>
      </c>
      <c r="U34" s="55" t="s">
        <v>46</v>
      </c>
      <c r="V34" s="55">
        <f t="shared" si="0"/>
        <v>1</v>
      </c>
      <c r="W34" s="57" t="s">
        <v>46</v>
      </c>
      <c r="X34" s="58" t="s">
        <v>91</v>
      </c>
      <c r="Y34" s="51"/>
      <c r="Z34" s="49"/>
      <c r="AA34" s="50"/>
      <c r="AB34" s="50"/>
    </row>
    <row r="35" spans="1:28" x14ac:dyDescent="0.3">
      <c r="A35" s="38">
        <f t="shared" si="6"/>
        <v>27</v>
      </c>
      <c r="B35" s="52" t="s">
        <v>84</v>
      </c>
      <c r="C35" s="53">
        <v>8.0280000000000005</v>
      </c>
      <c r="D35" s="53">
        <v>8.4649999999999999</v>
      </c>
      <c r="E35" s="54">
        <f t="shared" si="1"/>
        <v>0.43699999999999939</v>
      </c>
      <c r="F35" s="53" t="s">
        <v>32</v>
      </c>
      <c r="G35" s="53">
        <v>7</v>
      </c>
      <c r="H35" s="60" t="s">
        <v>45</v>
      </c>
      <c r="I35" s="42" t="s">
        <v>27</v>
      </c>
      <c r="J35" s="43"/>
      <c r="K35" s="55">
        <f t="shared" si="2"/>
        <v>1</v>
      </c>
      <c r="L35" s="73" t="s">
        <v>46</v>
      </c>
      <c r="M35" s="55">
        <f t="shared" si="3"/>
        <v>1</v>
      </c>
      <c r="N35" s="55" t="s">
        <v>46</v>
      </c>
      <c r="O35" s="55">
        <f t="shared" si="4"/>
        <v>1</v>
      </c>
      <c r="P35" s="55" t="s">
        <v>46</v>
      </c>
      <c r="Q35" s="55" t="s">
        <v>46</v>
      </c>
      <c r="R35" s="55">
        <f t="shared" si="5"/>
        <v>1</v>
      </c>
      <c r="S35" s="55" t="s">
        <v>31</v>
      </c>
      <c r="T35" s="56">
        <v>44791</v>
      </c>
      <c r="U35" s="55" t="s">
        <v>46</v>
      </c>
      <c r="V35" s="55">
        <f t="shared" si="0"/>
        <v>1</v>
      </c>
      <c r="W35" s="57" t="s">
        <v>46</v>
      </c>
      <c r="X35" s="58"/>
      <c r="Y35" s="51"/>
      <c r="Z35" s="49"/>
      <c r="AA35" s="50"/>
      <c r="AB35" s="50"/>
    </row>
    <row r="36" spans="1:28" x14ac:dyDescent="0.3">
      <c r="A36" s="38">
        <f t="shared" si="6"/>
        <v>28</v>
      </c>
      <c r="B36" s="52" t="s">
        <v>84</v>
      </c>
      <c r="C36" s="53">
        <v>9.1620000000000008</v>
      </c>
      <c r="D36" s="53">
        <v>9.4280000000000008</v>
      </c>
      <c r="E36" s="54">
        <f t="shared" si="1"/>
        <v>0.26600000000000001</v>
      </c>
      <c r="F36" s="53" t="s">
        <v>32</v>
      </c>
      <c r="G36" s="53">
        <v>7</v>
      </c>
      <c r="H36" s="60" t="s">
        <v>45</v>
      </c>
      <c r="I36" s="42" t="s">
        <v>27</v>
      </c>
      <c r="J36" s="43"/>
      <c r="K36" s="55">
        <f t="shared" si="2"/>
        <v>1</v>
      </c>
      <c r="L36" s="55" t="s">
        <v>46</v>
      </c>
      <c r="M36" s="55">
        <f t="shared" si="3"/>
        <v>1</v>
      </c>
      <c r="N36" s="55" t="s">
        <v>46</v>
      </c>
      <c r="O36" s="55">
        <f t="shared" si="4"/>
        <v>1</v>
      </c>
      <c r="P36" s="55" t="s">
        <v>44</v>
      </c>
      <c r="Q36" s="55" t="s">
        <v>31</v>
      </c>
      <c r="R36" s="55">
        <f t="shared" si="5"/>
        <v>1</v>
      </c>
      <c r="S36" s="55" t="s">
        <v>31</v>
      </c>
      <c r="T36" s="56">
        <v>44791</v>
      </c>
      <c r="U36" s="55" t="s">
        <v>46</v>
      </c>
      <c r="V36" s="55">
        <f t="shared" si="0"/>
        <v>1</v>
      </c>
      <c r="W36" s="57" t="s">
        <v>46</v>
      </c>
      <c r="X36" s="58" t="s">
        <v>92</v>
      </c>
      <c r="Y36" s="51"/>
      <c r="Z36" s="49"/>
      <c r="AA36" s="50"/>
      <c r="AB36" s="50"/>
    </row>
    <row r="37" spans="1:28" x14ac:dyDescent="0.3">
      <c r="A37" s="38">
        <f t="shared" si="6"/>
        <v>29</v>
      </c>
      <c r="B37" s="39">
        <v>46020003</v>
      </c>
      <c r="C37" s="40">
        <v>2.5470000000000002</v>
      </c>
      <c r="D37" s="40">
        <v>2.6080000000000001</v>
      </c>
      <c r="E37" s="41">
        <f t="shared" si="1"/>
        <v>6.0999999999999943E-2</v>
      </c>
      <c r="F37" s="40" t="s">
        <v>26</v>
      </c>
      <c r="G37" s="42" t="s">
        <v>27</v>
      </c>
      <c r="H37" s="43"/>
      <c r="I37" s="40">
        <v>5</v>
      </c>
      <c r="J37" s="40" t="s">
        <v>45</v>
      </c>
      <c r="K37" s="44">
        <f t="shared" si="2"/>
        <v>1</v>
      </c>
      <c r="L37" s="44" t="s">
        <v>46</v>
      </c>
      <c r="M37" s="44">
        <f t="shared" si="3"/>
        <v>1</v>
      </c>
      <c r="N37" s="44" t="s">
        <v>46</v>
      </c>
      <c r="O37" s="44">
        <f t="shared" si="4"/>
        <v>1</v>
      </c>
      <c r="P37" s="44" t="s">
        <v>46</v>
      </c>
      <c r="Q37" s="44" t="s">
        <v>46</v>
      </c>
      <c r="R37" s="44">
        <f t="shared" si="5"/>
        <v>1</v>
      </c>
      <c r="S37" s="44" t="s">
        <v>31</v>
      </c>
      <c r="T37" s="45">
        <v>44791</v>
      </c>
      <c r="U37" s="44" t="s">
        <v>46</v>
      </c>
      <c r="V37" s="44">
        <f t="shared" si="0"/>
        <v>1</v>
      </c>
      <c r="W37" s="46" t="s">
        <v>46</v>
      </c>
      <c r="X37" s="47"/>
      <c r="Y37" s="51"/>
      <c r="Z37" s="49"/>
      <c r="AA37" s="50"/>
      <c r="AB37" s="50"/>
    </row>
    <row r="38" spans="1:28" ht="118.8" customHeight="1" x14ac:dyDescent="0.3">
      <c r="A38" s="38">
        <f t="shared" si="6"/>
        <v>30</v>
      </c>
      <c r="B38" s="39" t="s">
        <v>93</v>
      </c>
      <c r="C38" s="40">
        <v>4.649</v>
      </c>
      <c r="D38" s="40">
        <v>5.0170000000000003</v>
      </c>
      <c r="E38" s="41">
        <f t="shared" si="1"/>
        <v>0.36800000000000033</v>
      </c>
      <c r="F38" s="40" t="s">
        <v>26</v>
      </c>
      <c r="G38" s="42" t="s">
        <v>27</v>
      </c>
      <c r="H38" s="43"/>
      <c r="I38" s="40">
        <v>5</v>
      </c>
      <c r="J38" s="40" t="s">
        <v>45</v>
      </c>
      <c r="K38" s="44">
        <f t="shared" si="2"/>
        <v>1</v>
      </c>
      <c r="L38" s="44" t="s">
        <v>44</v>
      </c>
      <c r="M38" s="44">
        <f t="shared" si="3"/>
        <v>0</v>
      </c>
      <c r="N38" s="61" t="s">
        <v>46</v>
      </c>
      <c r="O38" s="44">
        <f t="shared" si="4"/>
        <v>1</v>
      </c>
      <c r="P38" s="44" t="s">
        <v>46</v>
      </c>
      <c r="Q38" s="44" t="s">
        <v>46</v>
      </c>
      <c r="R38" s="44">
        <f t="shared" si="5"/>
        <v>1</v>
      </c>
      <c r="S38" s="44" t="s">
        <v>31</v>
      </c>
      <c r="T38" s="45">
        <v>44791</v>
      </c>
      <c r="U38" s="44" t="s">
        <v>44</v>
      </c>
      <c r="V38" s="44">
        <f t="shared" si="0"/>
        <v>0</v>
      </c>
      <c r="W38" s="46" t="s">
        <v>46</v>
      </c>
      <c r="X38" s="47" t="s">
        <v>94</v>
      </c>
      <c r="Y38" s="51" t="s">
        <v>95</v>
      </c>
      <c r="Z38" s="49" t="s">
        <v>96</v>
      </c>
      <c r="AA38" s="50" t="s">
        <v>79</v>
      </c>
      <c r="AB38" s="49" t="s">
        <v>77</v>
      </c>
    </row>
    <row r="39" spans="1:28" ht="57.6" x14ac:dyDescent="0.3">
      <c r="A39" s="38">
        <f t="shared" si="6"/>
        <v>31</v>
      </c>
      <c r="B39" s="74" t="s">
        <v>93</v>
      </c>
      <c r="C39" s="40">
        <v>4.7220000000000004</v>
      </c>
      <c r="D39" s="40">
        <v>5.0170000000000003</v>
      </c>
      <c r="E39" s="41">
        <f t="shared" si="1"/>
        <v>0.29499999999999993</v>
      </c>
      <c r="F39" s="40" t="s">
        <v>32</v>
      </c>
      <c r="G39" s="40">
        <v>5</v>
      </c>
      <c r="H39" s="68" t="s">
        <v>45</v>
      </c>
      <c r="I39" s="42" t="s">
        <v>27</v>
      </c>
      <c r="J39" s="43"/>
      <c r="K39" s="44">
        <f t="shared" si="2"/>
        <v>1</v>
      </c>
      <c r="L39" s="44" t="s">
        <v>46</v>
      </c>
      <c r="M39" s="44">
        <f t="shared" si="3"/>
        <v>1</v>
      </c>
      <c r="N39" s="44" t="s">
        <v>46</v>
      </c>
      <c r="O39" s="44">
        <f t="shared" si="4"/>
        <v>1</v>
      </c>
      <c r="P39" s="44" t="s">
        <v>44</v>
      </c>
      <c r="Q39" s="44" t="s">
        <v>31</v>
      </c>
      <c r="R39" s="44">
        <f t="shared" si="5"/>
        <v>1</v>
      </c>
      <c r="S39" s="44" t="s">
        <v>31</v>
      </c>
      <c r="T39" s="45">
        <v>44791</v>
      </c>
      <c r="U39" s="44" t="s">
        <v>46</v>
      </c>
      <c r="V39" s="44">
        <f t="shared" si="0"/>
        <v>1</v>
      </c>
      <c r="W39" s="46" t="s">
        <v>46</v>
      </c>
      <c r="X39" s="47" t="s">
        <v>97</v>
      </c>
      <c r="Y39" s="51"/>
      <c r="Z39" s="49"/>
      <c r="AA39" s="50"/>
      <c r="AB39" s="50"/>
    </row>
    <row r="40" spans="1:28" ht="43.2" x14ac:dyDescent="0.3">
      <c r="A40" s="38">
        <f t="shared" si="6"/>
        <v>32</v>
      </c>
      <c r="B40" s="39" t="s">
        <v>93</v>
      </c>
      <c r="C40" s="40">
        <v>8.0139999999999993</v>
      </c>
      <c r="D40" s="40">
        <v>9.8130000000000006</v>
      </c>
      <c r="E40" s="41">
        <f t="shared" si="1"/>
        <v>1.7990000000000013</v>
      </c>
      <c r="F40" s="40" t="s">
        <v>26</v>
      </c>
      <c r="G40" s="42" t="s">
        <v>27</v>
      </c>
      <c r="H40" s="43"/>
      <c r="I40" s="40">
        <v>6</v>
      </c>
      <c r="J40" s="40" t="s">
        <v>45</v>
      </c>
      <c r="K40" s="44">
        <f t="shared" si="2"/>
        <v>1</v>
      </c>
      <c r="L40" s="44" t="s">
        <v>46</v>
      </c>
      <c r="M40" s="44">
        <f t="shared" si="3"/>
        <v>1</v>
      </c>
      <c r="N40" s="44" t="s">
        <v>46</v>
      </c>
      <c r="O40" s="44">
        <f t="shared" si="4"/>
        <v>1</v>
      </c>
      <c r="P40" s="44" t="s">
        <v>46</v>
      </c>
      <c r="Q40" s="44" t="s">
        <v>46</v>
      </c>
      <c r="R40" s="44">
        <f t="shared" si="5"/>
        <v>1</v>
      </c>
      <c r="S40" s="44" t="s">
        <v>31</v>
      </c>
      <c r="T40" s="45">
        <v>44791</v>
      </c>
      <c r="U40" s="44" t="s">
        <v>46</v>
      </c>
      <c r="V40" s="44">
        <f t="shared" si="0"/>
        <v>1</v>
      </c>
      <c r="W40" s="46" t="s">
        <v>46</v>
      </c>
      <c r="X40" s="47" t="s">
        <v>98</v>
      </c>
      <c r="Y40" s="51"/>
      <c r="Z40" s="49"/>
      <c r="AA40" s="50"/>
      <c r="AB40" s="49"/>
    </row>
    <row r="41" spans="1:28" x14ac:dyDescent="0.3">
      <c r="A41" s="38">
        <f t="shared" si="6"/>
        <v>33</v>
      </c>
      <c r="B41" s="52">
        <v>46020100</v>
      </c>
      <c r="C41" s="53">
        <v>0</v>
      </c>
      <c r="D41" s="53">
        <v>8.2000000000000003E-2</v>
      </c>
      <c r="E41" s="54">
        <f t="shared" si="1"/>
        <v>8.2000000000000003E-2</v>
      </c>
      <c r="F41" s="53" t="s">
        <v>26</v>
      </c>
      <c r="G41" s="42" t="s">
        <v>27</v>
      </c>
      <c r="H41" s="43"/>
      <c r="I41" s="53">
        <v>5</v>
      </c>
      <c r="J41" s="53"/>
      <c r="K41" s="55">
        <f t="shared" si="2"/>
        <v>1</v>
      </c>
      <c r="L41" s="55" t="s">
        <v>31</v>
      </c>
      <c r="M41" s="55">
        <v>1</v>
      </c>
      <c r="N41" s="55" t="s">
        <v>31</v>
      </c>
      <c r="O41" s="55">
        <v>1</v>
      </c>
      <c r="P41" s="55" t="s">
        <v>31</v>
      </c>
      <c r="Q41" s="55" t="s">
        <v>31</v>
      </c>
      <c r="R41" s="55">
        <v>1</v>
      </c>
      <c r="S41" s="55" t="s">
        <v>31</v>
      </c>
      <c r="T41" s="56">
        <v>44791</v>
      </c>
      <c r="U41" s="55" t="s">
        <v>31</v>
      </c>
      <c r="V41" s="55">
        <f t="shared" si="0"/>
        <v>1</v>
      </c>
      <c r="W41" s="55" t="s">
        <v>44</v>
      </c>
      <c r="X41" s="58" t="s">
        <v>99</v>
      </c>
      <c r="Y41" s="51"/>
      <c r="Z41" s="49"/>
      <c r="AA41" s="50"/>
      <c r="AB41" s="49"/>
    </row>
    <row r="42" spans="1:28" x14ac:dyDescent="0.3">
      <c r="A42" s="38">
        <f t="shared" si="6"/>
        <v>34</v>
      </c>
      <c r="B42" s="52" t="s">
        <v>100</v>
      </c>
      <c r="C42" s="53">
        <v>0.18</v>
      </c>
      <c r="D42" s="53">
        <v>0.45100000000000001</v>
      </c>
      <c r="E42" s="54">
        <f t="shared" si="1"/>
        <v>0.27100000000000002</v>
      </c>
      <c r="F42" s="53" t="s">
        <v>32</v>
      </c>
      <c r="G42" s="53">
        <v>8</v>
      </c>
      <c r="H42" s="60"/>
      <c r="I42" s="42" t="s">
        <v>27</v>
      </c>
      <c r="J42" s="43"/>
      <c r="K42" s="55">
        <f t="shared" si="2"/>
        <v>1</v>
      </c>
      <c r="L42" s="55" t="s">
        <v>31</v>
      </c>
      <c r="M42" s="55">
        <v>1</v>
      </c>
      <c r="N42" s="55" t="s">
        <v>31</v>
      </c>
      <c r="O42" s="55">
        <v>1</v>
      </c>
      <c r="P42" s="55" t="s">
        <v>31</v>
      </c>
      <c r="Q42" s="55" t="s">
        <v>31</v>
      </c>
      <c r="R42" s="55">
        <v>1</v>
      </c>
      <c r="S42" s="55" t="s">
        <v>31</v>
      </c>
      <c r="T42" s="56">
        <v>44791</v>
      </c>
      <c r="U42" s="55" t="s">
        <v>31</v>
      </c>
      <c r="V42" s="55">
        <f t="shared" si="0"/>
        <v>1</v>
      </c>
      <c r="W42" s="55" t="s">
        <v>44</v>
      </c>
      <c r="X42" s="58" t="s">
        <v>99</v>
      </c>
      <c r="Y42" s="51"/>
      <c r="Z42" s="49"/>
      <c r="AA42" s="50"/>
      <c r="AB42" s="49"/>
    </row>
    <row r="43" spans="1:28" x14ac:dyDescent="0.3">
      <c r="A43" s="38">
        <f t="shared" si="6"/>
        <v>35</v>
      </c>
      <c r="B43" s="74" t="s">
        <v>101</v>
      </c>
      <c r="C43" s="40">
        <v>15.815</v>
      </c>
      <c r="D43" s="40">
        <v>15.95</v>
      </c>
      <c r="E43" s="41">
        <f t="shared" si="1"/>
        <v>0.13499999999999979</v>
      </c>
      <c r="F43" s="40" t="s">
        <v>26</v>
      </c>
      <c r="G43" s="42" t="s">
        <v>27</v>
      </c>
      <c r="H43" s="43"/>
      <c r="I43" s="40">
        <v>5</v>
      </c>
      <c r="J43" s="40" t="s">
        <v>47</v>
      </c>
      <c r="K43" s="44">
        <f t="shared" si="2"/>
        <v>1</v>
      </c>
      <c r="L43" s="40" t="s">
        <v>31</v>
      </c>
      <c r="M43" s="44">
        <f t="shared" si="3"/>
        <v>1</v>
      </c>
      <c r="N43" s="40" t="s">
        <v>31</v>
      </c>
      <c r="O43" s="44">
        <f t="shared" si="4"/>
        <v>1</v>
      </c>
      <c r="P43" s="40" t="s">
        <v>44</v>
      </c>
      <c r="Q43" s="40" t="s">
        <v>31</v>
      </c>
      <c r="R43" s="44">
        <f t="shared" si="5"/>
        <v>1</v>
      </c>
      <c r="S43" s="44" t="s">
        <v>31</v>
      </c>
      <c r="T43" s="45">
        <v>44792</v>
      </c>
      <c r="U43" s="44" t="s">
        <v>31</v>
      </c>
      <c r="V43" s="44">
        <f t="shared" si="0"/>
        <v>1</v>
      </c>
      <c r="W43" s="46" t="s">
        <v>46</v>
      </c>
      <c r="X43" s="47" t="s">
        <v>102</v>
      </c>
      <c r="Y43" s="51"/>
      <c r="Z43" s="49"/>
      <c r="AA43" s="50"/>
      <c r="AB43" s="49"/>
    </row>
    <row r="44" spans="1:28" ht="28.8" x14ac:dyDescent="0.3">
      <c r="A44" s="38">
        <f t="shared" si="6"/>
        <v>36</v>
      </c>
      <c r="B44" s="74" t="s">
        <v>101</v>
      </c>
      <c r="C44" s="40">
        <v>16.190000000000001</v>
      </c>
      <c r="D44" s="40">
        <v>16.372</v>
      </c>
      <c r="E44" s="41">
        <f t="shared" si="1"/>
        <v>0.18199999999999861</v>
      </c>
      <c r="F44" s="40" t="s">
        <v>26</v>
      </c>
      <c r="G44" s="42" t="s">
        <v>27</v>
      </c>
      <c r="H44" s="43"/>
      <c r="I44" s="40">
        <v>6</v>
      </c>
      <c r="J44" s="40" t="s">
        <v>47</v>
      </c>
      <c r="K44" s="44">
        <f t="shared" si="2"/>
        <v>1</v>
      </c>
      <c r="L44" s="44" t="s">
        <v>31</v>
      </c>
      <c r="M44" s="44">
        <f t="shared" si="3"/>
        <v>1</v>
      </c>
      <c r="N44" s="44" t="s">
        <v>31</v>
      </c>
      <c r="O44" s="44">
        <f t="shared" si="4"/>
        <v>1</v>
      </c>
      <c r="P44" s="44" t="s">
        <v>44</v>
      </c>
      <c r="Q44" s="44" t="s">
        <v>31</v>
      </c>
      <c r="R44" s="44">
        <f t="shared" si="5"/>
        <v>1</v>
      </c>
      <c r="S44" s="44" t="s">
        <v>31</v>
      </c>
      <c r="T44" s="45">
        <v>44792</v>
      </c>
      <c r="U44" s="44" t="s">
        <v>31</v>
      </c>
      <c r="V44" s="44">
        <f t="shared" si="0"/>
        <v>1</v>
      </c>
      <c r="W44" s="46" t="s">
        <v>46</v>
      </c>
      <c r="X44" s="47" t="s">
        <v>103</v>
      </c>
      <c r="Y44" s="51"/>
      <c r="Z44" s="49"/>
      <c r="AA44" s="50"/>
      <c r="AB44" s="49"/>
    </row>
    <row r="45" spans="1:28" x14ac:dyDescent="0.3">
      <c r="A45" s="38">
        <f t="shared" si="6"/>
        <v>37</v>
      </c>
      <c r="B45" s="39" t="s">
        <v>101</v>
      </c>
      <c r="C45" s="40">
        <v>16.623000000000001</v>
      </c>
      <c r="D45" s="40">
        <v>16.678999999999998</v>
      </c>
      <c r="E45" s="41">
        <f t="shared" si="1"/>
        <v>5.5999999999997385E-2</v>
      </c>
      <c r="F45" s="40" t="s">
        <v>26</v>
      </c>
      <c r="G45" s="42" t="s">
        <v>27</v>
      </c>
      <c r="H45" s="43"/>
      <c r="I45" s="40">
        <v>6</v>
      </c>
      <c r="J45" s="40" t="s">
        <v>47</v>
      </c>
      <c r="K45" s="44">
        <f t="shared" si="2"/>
        <v>1</v>
      </c>
      <c r="L45" s="44" t="s">
        <v>31</v>
      </c>
      <c r="M45" s="44">
        <f t="shared" si="3"/>
        <v>1</v>
      </c>
      <c r="N45" s="44" t="s">
        <v>31</v>
      </c>
      <c r="O45" s="44">
        <f t="shared" si="4"/>
        <v>1</v>
      </c>
      <c r="P45" s="44" t="s">
        <v>44</v>
      </c>
      <c r="Q45" s="44" t="s">
        <v>31</v>
      </c>
      <c r="R45" s="44">
        <f t="shared" si="5"/>
        <v>1</v>
      </c>
      <c r="S45" s="44" t="s">
        <v>31</v>
      </c>
      <c r="T45" s="45">
        <v>44792</v>
      </c>
      <c r="U45" s="44" t="s">
        <v>31</v>
      </c>
      <c r="V45" s="44">
        <f t="shared" si="0"/>
        <v>1</v>
      </c>
      <c r="W45" s="46" t="s">
        <v>46</v>
      </c>
      <c r="X45" s="47" t="s">
        <v>104</v>
      </c>
      <c r="Y45" s="51"/>
      <c r="Z45" s="49"/>
      <c r="AA45" s="50"/>
      <c r="AB45" s="49"/>
    </row>
    <row r="46" spans="1:28" ht="72" x14ac:dyDescent="0.3">
      <c r="A46" s="38">
        <f t="shared" si="6"/>
        <v>38</v>
      </c>
      <c r="B46" s="39" t="s">
        <v>101</v>
      </c>
      <c r="C46" s="40">
        <v>17.187000000000001</v>
      </c>
      <c r="D46" s="40">
        <v>17.36</v>
      </c>
      <c r="E46" s="41">
        <f t="shared" si="1"/>
        <v>0.17299999999999827</v>
      </c>
      <c r="F46" s="40" t="s">
        <v>32</v>
      </c>
      <c r="G46" s="40">
        <v>6</v>
      </c>
      <c r="H46" s="68" t="s">
        <v>47</v>
      </c>
      <c r="I46" s="42" t="s">
        <v>27</v>
      </c>
      <c r="J46" s="43"/>
      <c r="K46" s="44">
        <f t="shared" si="2"/>
        <v>1</v>
      </c>
      <c r="L46" s="44" t="s">
        <v>31</v>
      </c>
      <c r="M46" s="44">
        <f t="shared" si="3"/>
        <v>1</v>
      </c>
      <c r="N46" s="44" t="s">
        <v>46</v>
      </c>
      <c r="O46" s="44">
        <f t="shared" si="4"/>
        <v>1</v>
      </c>
      <c r="P46" s="44" t="s">
        <v>44</v>
      </c>
      <c r="Q46" s="44" t="s">
        <v>31</v>
      </c>
      <c r="R46" s="44">
        <f t="shared" si="5"/>
        <v>1</v>
      </c>
      <c r="S46" s="44" t="s">
        <v>31</v>
      </c>
      <c r="T46" s="45">
        <v>44792</v>
      </c>
      <c r="U46" s="44" t="s">
        <v>46</v>
      </c>
      <c r="V46" s="44">
        <f t="shared" si="0"/>
        <v>1</v>
      </c>
      <c r="W46" s="46" t="s">
        <v>46</v>
      </c>
      <c r="X46" s="47" t="s">
        <v>105</v>
      </c>
      <c r="Y46" s="51"/>
      <c r="Z46" s="49"/>
      <c r="AA46" s="50"/>
      <c r="AB46" s="49"/>
    </row>
    <row r="47" spans="1:28" ht="43.2" x14ac:dyDescent="0.3">
      <c r="A47" s="38">
        <f>A46+1</f>
        <v>39</v>
      </c>
      <c r="B47" s="52" t="s">
        <v>106</v>
      </c>
      <c r="C47" s="53">
        <v>0.54500000000000004</v>
      </c>
      <c r="D47" s="53">
        <v>0.82699999999999996</v>
      </c>
      <c r="E47" s="54">
        <f t="shared" si="1"/>
        <v>0.28199999999999992</v>
      </c>
      <c r="F47" s="53" t="s">
        <v>32</v>
      </c>
      <c r="G47" s="53">
        <v>5</v>
      </c>
      <c r="H47" s="60" t="s">
        <v>45</v>
      </c>
      <c r="I47" s="42" t="s">
        <v>27</v>
      </c>
      <c r="J47" s="43"/>
      <c r="K47" s="55">
        <f t="shared" si="2"/>
        <v>1</v>
      </c>
      <c r="L47" s="55" t="s">
        <v>46</v>
      </c>
      <c r="M47" s="55">
        <f t="shared" si="3"/>
        <v>1</v>
      </c>
      <c r="N47" s="55" t="s">
        <v>46</v>
      </c>
      <c r="O47" s="55">
        <f t="shared" si="4"/>
        <v>1</v>
      </c>
      <c r="P47" s="55" t="s">
        <v>46</v>
      </c>
      <c r="Q47" s="55" t="s">
        <v>44</v>
      </c>
      <c r="R47" s="55">
        <f t="shared" si="5"/>
        <v>0</v>
      </c>
      <c r="S47" s="55" t="s">
        <v>31</v>
      </c>
      <c r="T47" s="56">
        <v>44792</v>
      </c>
      <c r="U47" s="55" t="s">
        <v>44</v>
      </c>
      <c r="V47" s="55">
        <f t="shared" si="0"/>
        <v>0</v>
      </c>
      <c r="W47" s="57" t="s">
        <v>46</v>
      </c>
      <c r="X47" s="58" t="s">
        <v>107</v>
      </c>
      <c r="Y47" s="51" t="s">
        <v>74</v>
      </c>
      <c r="Z47" s="62" t="s">
        <v>108</v>
      </c>
      <c r="AA47" s="62" t="s">
        <v>109</v>
      </c>
      <c r="AB47" s="49" t="s">
        <v>110</v>
      </c>
    </row>
    <row r="48" spans="1:28" ht="28.8" x14ac:dyDescent="0.3">
      <c r="A48" s="38">
        <f t="shared" si="6"/>
        <v>40</v>
      </c>
      <c r="B48" s="52" t="s">
        <v>106</v>
      </c>
      <c r="C48" s="53">
        <v>0.54500000000000004</v>
      </c>
      <c r="D48" s="53">
        <v>0.749</v>
      </c>
      <c r="E48" s="54">
        <f t="shared" si="1"/>
        <v>0.20399999999999996</v>
      </c>
      <c r="F48" s="53" t="s">
        <v>26</v>
      </c>
      <c r="G48" s="42" t="s">
        <v>27</v>
      </c>
      <c r="H48" s="43"/>
      <c r="I48" s="53">
        <v>5</v>
      </c>
      <c r="J48" s="53" t="s">
        <v>45</v>
      </c>
      <c r="K48" s="55">
        <f t="shared" si="2"/>
        <v>1</v>
      </c>
      <c r="L48" s="55" t="s">
        <v>46</v>
      </c>
      <c r="M48" s="55">
        <f t="shared" si="3"/>
        <v>1</v>
      </c>
      <c r="N48" s="55" t="s">
        <v>46</v>
      </c>
      <c r="O48" s="55">
        <f t="shared" si="4"/>
        <v>1</v>
      </c>
      <c r="P48" s="55" t="s">
        <v>46</v>
      </c>
      <c r="Q48" s="55" t="s">
        <v>44</v>
      </c>
      <c r="R48" s="55">
        <f t="shared" si="5"/>
        <v>0</v>
      </c>
      <c r="S48" s="55" t="s">
        <v>31</v>
      </c>
      <c r="T48" s="56">
        <v>44792</v>
      </c>
      <c r="U48" s="55" t="s">
        <v>44</v>
      </c>
      <c r="V48" s="55">
        <f t="shared" si="0"/>
        <v>0</v>
      </c>
      <c r="W48" s="57" t="s">
        <v>46</v>
      </c>
      <c r="X48" s="58" t="s">
        <v>111</v>
      </c>
      <c r="Y48" s="51" t="s">
        <v>74</v>
      </c>
      <c r="Z48" s="62" t="s">
        <v>112</v>
      </c>
      <c r="AA48" s="62" t="s">
        <v>109</v>
      </c>
      <c r="AB48" s="49" t="s">
        <v>110</v>
      </c>
    </row>
    <row r="49" spans="1:28" ht="28.8" x14ac:dyDescent="0.3">
      <c r="A49" s="38">
        <f t="shared" si="6"/>
        <v>41</v>
      </c>
      <c r="B49" s="52" t="s">
        <v>106</v>
      </c>
      <c r="C49" s="53">
        <v>0.82699999999999996</v>
      </c>
      <c r="D49" s="53">
        <v>0.873</v>
      </c>
      <c r="E49" s="54">
        <f t="shared" si="1"/>
        <v>4.6000000000000041E-2</v>
      </c>
      <c r="F49" s="53" t="s">
        <v>32</v>
      </c>
      <c r="G49" s="53">
        <v>5</v>
      </c>
      <c r="H49" s="60" t="s">
        <v>45</v>
      </c>
      <c r="I49" s="42" t="s">
        <v>27</v>
      </c>
      <c r="J49" s="43"/>
      <c r="K49" s="55">
        <f t="shared" si="2"/>
        <v>1</v>
      </c>
      <c r="L49" s="55" t="s">
        <v>31</v>
      </c>
      <c r="M49" s="55">
        <f t="shared" si="3"/>
        <v>1</v>
      </c>
      <c r="N49" s="55" t="s">
        <v>31</v>
      </c>
      <c r="O49" s="55">
        <f t="shared" si="4"/>
        <v>1</v>
      </c>
      <c r="P49" s="55" t="s">
        <v>44</v>
      </c>
      <c r="Q49" s="55" t="s">
        <v>31</v>
      </c>
      <c r="R49" s="55">
        <f t="shared" si="5"/>
        <v>1</v>
      </c>
      <c r="S49" s="55" t="s">
        <v>31</v>
      </c>
      <c r="T49" s="56">
        <v>44792</v>
      </c>
      <c r="U49" s="55" t="s">
        <v>31</v>
      </c>
      <c r="V49" s="55">
        <f t="shared" si="0"/>
        <v>1</v>
      </c>
      <c r="W49" s="57" t="s">
        <v>46</v>
      </c>
      <c r="X49" s="58" t="s">
        <v>67</v>
      </c>
      <c r="Y49" s="51"/>
      <c r="Z49" s="49"/>
      <c r="AA49" s="50"/>
      <c r="AB49" s="49"/>
    </row>
    <row r="50" spans="1:28" x14ac:dyDescent="0.3">
      <c r="A50" s="38">
        <f t="shared" si="6"/>
        <v>42</v>
      </c>
      <c r="B50" s="39">
        <v>46060001</v>
      </c>
      <c r="C50" s="40">
        <v>1.085</v>
      </c>
      <c r="D50" s="40">
        <v>1.238</v>
      </c>
      <c r="E50" s="41">
        <f t="shared" si="1"/>
        <v>0.15300000000000002</v>
      </c>
      <c r="F50" s="40" t="s">
        <v>26</v>
      </c>
      <c r="G50" s="42" t="s">
        <v>27</v>
      </c>
      <c r="H50" s="43"/>
      <c r="I50" s="40">
        <v>6</v>
      </c>
      <c r="J50" s="40" t="s">
        <v>45</v>
      </c>
      <c r="K50" s="44">
        <f t="shared" si="2"/>
        <v>1</v>
      </c>
      <c r="L50" s="44" t="s">
        <v>46</v>
      </c>
      <c r="M50" s="44">
        <f t="shared" si="3"/>
        <v>1</v>
      </c>
      <c r="N50" s="44" t="s">
        <v>46</v>
      </c>
      <c r="O50" s="44">
        <f t="shared" si="4"/>
        <v>1</v>
      </c>
      <c r="P50" s="44" t="s">
        <v>44</v>
      </c>
      <c r="Q50" s="44" t="s">
        <v>31</v>
      </c>
      <c r="R50" s="44">
        <f t="shared" si="5"/>
        <v>1</v>
      </c>
      <c r="S50" s="44" t="s">
        <v>31</v>
      </c>
      <c r="T50" s="45">
        <v>44792</v>
      </c>
      <c r="U50" s="44" t="s">
        <v>46</v>
      </c>
      <c r="V50" s="44">
        <f t="shared" si="0"/>
        <v>1</v>
      </c>
      <c r="W50" s="46" t="s">
        <v>46</v>
      </c>
      <c r="X50" s="47"/>
      <c r="Y50" s="51"/>
      <c r="Z50" s="49"/>
      <c r="AA50" s="50"/>
      <c r="AB50" s="49"/>
    </row>
    <row r="51" spans="1:28" ht="57.6" x14ac:dyDescent="0.3">
      <c r="A51" s="38">
        <f t="shared" si="6"/>
        <v>43</v>
      </c>
      <c r="B51" s="52">
        <v>46080000</v>
      </c>
      <c r="C51" s="53">
        <v>0.40400000000000003</v>
      </c>
      <c r="D51" s="53">
        <v>0.62</v>
      </c>
      <c r="E51" s="54">
        <f t="shared" si="1"/>
        <v>0.21599999999999997</v>
      </c>
      <c r="F51" s="53" t="s">
        <v>32</v>
      </c>
      <c r="G51" s="53">
        <v>5</v>
      </c>
      <c r="H51" s="60" t="s">
        <v>47</v>
      </c>
      <c r="I51" s="42" t="s">
        <v>27</v>
      </c>
      <c r="J51" s="43"/>
      <c r="K51" s="55">
        <f t="shared" si="2"/>
        <v>1</v>
      </c>
      <c r="L51" s="55" t="s">
        <v>31</v>
      </c>
      <c r="M51" s="55">
        <f t="shared" si="3"/>
        <v>1</v>
      </c>
      <c r="N51" s="61" t="s">
        <v>46</v>
      </c>
      <c r="O51" s="55">
        <f t="shared" si="4"/>
        <v>1</v>
      </c>
      <c r="P51" s="55" t="s">
        <v>46</v>
      </c>
      <c r="Q51" s="55" t="s">
        <v>44</v>
      </c>
      <c r="R51" s="55">
        <f t="shared" si="5"/>
        <v>0</v>
      </c>
      <c r="S51" s="55" t="s">
        <v>31</v>
      </c>
      <c r="T51" s="56">
        <v>44792</v>
      </c>
      <c r="U51" s="55" t="s">
        <v>44</v>
      </c>
      <c r="V51" s="55">
        <f t="shared" si="0"/>
        <v>0</v>
      </c>
      <c r="W51" s="57" t="s">
        <v>46</v>
      </c>
      <c r="X51" s="58" t="s">
        <v>113</v>
      </c>
      <c r="Y51" s="51" t="s">
        <v>95</v>
      </c>
      <c r="Z51" s="49" t="s">
        <v>114</v>
      </c>
      <c r="AA51" s="50" t="s">
        <v>115</v>
      </c>
      <c r="AB51" s="49" t="s">
        <v>116</v>
      </c>
    </row>
    <row r="52" spans="1:28" ht="28.8" x14ac:dyDescent="0.3">
      <c r="A52" s="38">
        <f t="shared" si="6"/>
        <v>44</v>
      </c>
      <c r="B52" s="52" t="s">
        <v>117</v>
      </c>
      <c r="C52" s="53">
        <v>1.179</v>
      </c>
      <c r="D52" s="53">
        <v>1.371</v>
      </c>
      <c r="E52" s="54">
        <f t="shared" si="1"/>
        <v>0.19199999999999995</v>
      </c>
      <c r="F52" s="53" t="s">
        <v>26</v>
      </c>
      <c r="G52" s="42" t="s">
        <v>27</v>
      </c>
      <c r="H52" s="43"/>
      <c r="I52" s="53">
        <v>5</v>
      </c>
      <c r="J52" s="53" t="s">
        <v>47</v>
      </c>
      <c r="K52" s="55">
        <f t="shared" si="2"/>
        <v>1</v>
      </c>
      <c r="L52" s="55" t="s">
        <v>31</v>
      </c>
      <c r="M52" s="55">
        <f t="shared" si="3"/>
        <v>1</v>
      </c>
      <c r="N52" s="55" t="s">
        <v>31</v>
      </c>
      <c r="O52" s="55">
        <f t="shared" si="4"/>
        <v>1</v>
      </c>
      <c r="P52" s="55" t="s">
        <v>44</v>
      </c>
      <c r="Q52" s="55" t="s">
        <v>31</v>
      </c>
      <c r="R52" s="55">
        <f t="shared" si="5"/>
        <v>1</v>
      </c>
      <c r="S52" s="55" t="s">
        <v>31</v>
      </c>
      <c r="T52" s="56">
        <v>44792</v>
      </c>
      <c r="U52" s="55" t="s">
        <v>31</v>
      </c>
      <c r="V52" s="55">
        <f t="shared" si="0"/>
        <v>1</v>
      </c>
      <c r="W52" s="57" t="s">
        <v>46</v>
      </c>
      <c r="X52" s="58" t="s">
        <v>118</v>
      </c>
      <c r="Y52" s="51"/>
      <c r="Z52" s="49"/>
      <c r="AA52" s="50"/>
      <c r="AB52" s="49"/>
    </row>
    <row r="53" spans="1:28" x14ac:dyDescent="0.3">
      <c r="A53" s="38">
        <f t="shared" si="6"/>
        <v>45</v>
      </c>
      <c r="B53" s="59" t="s">
        <v>117</v>
      </c>
      <c r="C53" s="53">
        <v>1.96</v>
      </c>
      <c r="D53" s="53">
        <v>2.1709999999999998</v>
      </c>
      <c r="E53" s="54">
        <f t="shared" si="1"/>
        <v>0.21099999999999985</v>
      </c>
      <c r="F53" s="53" t="s">
        <v>32</v>
      </c>
      <c r="G53" s="53">
        <v>5</v>
      </c>
      <c r="H53" s="60" t="s">
        <v>47</v>
      </c>
      <c r="I53" s="42" t="s">
        <v>27</v>
      </c>
      <c r="J53" s="43"/>
      <c r="K53" s="55">
        <f t="shared" si="2"/>
        <v>1</v>
      </c>
      <c r="L53" s="55" t="s">
        <v>31</v>
      </c>
      <c r="M53" s="55">
        <f t="shared" si="3"/>
        <v>1</v>
      </c>
      <c r="N53" s="55" t="s">
        <v>46</v>
      </c>
      <c r="O53" s="55">
        <f t="shared" si="4"/>
        <v>1</v>
      </c>
      <c r="P53" s="55" t="s">
        <v>44</v>
      </c>
      <c r="Q53" s="55" t="s">
        <v>31</v>
      </c>
      <c r="R53" s="55">
        <f t="shared" si="5"/>
        <v>1</v>
      </c>
      <c r="S53" s="55" t="s">
        <v>31</v>
      </c>
      <c r="T53" s="56">
        <v>44792</v>
      </c>
      <c r="U53" s="55" t="s">
        <v>46</v>
      </c>
      <c r="V53" s="55">
        <f t="shared" si="0"/>
        <v>1</v>
      </c>
      <c r="W53" s="57" t="s">
        <v>46</v>
      </c>
      <c r="X53" s="58"/>
      <c r="Y53" s="51"/>
      <c r="Z53" s="49"/>
      <c r="AA53" s="50"/>
      <c r="AB53" s="49"/>
    </row>
    <row r="54" spans="1:28" x14ac:dyDescent="0.3">
      <c r="A54" s="38">
        <f t="shared" si="6"/>
        <v>46</v>
      </c>
      <c r="B54" s="74" t="s">
        <v>119</v>
      </c>
      <c r="C54" s="40">
        <v>5.0830000000000002</v>
      </c>
      <c r="D54" s="40">
        <v>5.6470000000000002</v>
      </c>
      <c r="E54" s="41">
        <f t="shared" si="1"/>
        <v>0.56400000000000006</v>
      </c>
      <c r="F54" s="40" t="s">
        <v>26</v>
      </c>
      <c r="G54" s="42" t="s">
        <v>27</v>
      </c>
      <c r="H54" s="43"/>
      <c r="I54" s="40">
        <v>5</v>
      </c>
      <c r="J54" s="40" t="s">
        <v>45</v>
      </c>
      <c r="K54" s="44">
        <f t="shared" si="2"/>
        <v>1</v>
      </c>
      <c r="L54" s="44" t="s">
        <v>31</v>
      </c>
      <c r="M54" s="44">
        <f t="shared" si="3"/>
        <v>1</v>
      </c>
      <c r="N54" s="44" t="s">
        <v>31</v>
      </c>
      <c r="O54" s="44">
        <f t="shared" si="4"/>
        <v>1</v>
      </c>
      <c r="P54" s="44" t="s">
        <v>44</v>
      </c>
      <c r="Q54" s="44" t="s">
        <v>31</v>
      </c>
      <c r="R54" s="44">
        <f t="shared" si="5"/>
        <v>1</v>
      </c>
      <c r="S54" s="75" t="s">
        <v>31</v>
      </c>
      <c r="T54" s="45">
        <v>44792</v>
      </c>
      <c r="U54" s="44" t="s">
        <v>31</v>
      </c>
      <c r="V54" s="44">
        <f t="shared" si="0"/>
        <v>1</v>
      </c>
      <c r="W54" s="46" t="s">
        <v>46</v>
      </c>
      <c r="X54" s="47" t="s">
        <v>120</v>
      </c>
      <c r="Y54" s="51"/>
      <c r="Z54" s="49"/>
      <c r="AA54" s="50"/>
      <c r="AB54" s="49"/>
    </row>
    <row r="55" spans="1:28" x14ac:dyDescent="0.3">
      <c r="A55" s="38">
        <f t="shared" si="6"/>
        <v>47</v>
      </c>
      <c r="B55" s="74" t="s">
        <v>119</v>
      </c>
      <c r="C55" s="40">
        <v>5.6470000000000002</v>
      </c>
      <c r="D55" s="40">
        <v>5.6829999999999998</v>
      </c>
      <c r="E55" s="41">
        <f t="shared" si="1"/>
        <v>3.5999999999999588E-2</v>
      </c>
      <c r="F55" s="40" t="s">
        <v>26</v>
      </c>
      <c r="G55" s="42" t="s">
        <v>27</v>
      </c>
      <c r="H55" s="43"/>
      <c r="I55" s="40">
        <v>6</v>
      </c>
      <c r="J55" s="40" t="s">
        <v>45</v>
      </c>
      <c r="K55" s="44">
        <f t="shared" si="2"/>
        <v>1</v>
      </c>
      <c r="L55" s="44" t="s">
        <v>46</v>
      </c>
      <c r="M55" s="44">
        <f t="shared" si="3"/>
        <v>1</v>
      </c>
      <c r="N55" s="44" t="s">
        <v>46</v>
      </c>
      <c r="O55" s="44">
        <f t="shared" si="4"/>
        <v>1</v>
      </c>
      <c r="P55" s="44" t="s">
        <v>46</v>
      </c>
      <c r="Q55" s="61" t="s">
        <v>46</v>
      </c>
      <c r="R55" s="44">
        <f t="shared" si="5"/>
        <v>1</v>
      </c>
      <c r="S55" s="44" t="s">
        <v>31</v>
      </c>
      <c r="T55" s="45">
        <v>44792</v>
      </c>
      <c r="U55" s="61" t="s">
        <v>46</v>
      </c>
      <c r="V55" s="44">
        <f t="shared" si="0"/>
        <v>1</v>
      </c>
      <c r="W55" s="46" t="s">
        <v>46</v>
      </c>
      <c r="X55" s="47" t="s">
        <v>121</v>
      </c>
      <c r="Y55" s="51" t="s">
        <v>70</v>
      </c>
      <c r="Z55" s="49" t="s">
        <v>122</v>
      </c>
      <c r="AA55" s="50"/>
      <c r="AB55" s="49" t="s">
        <v>72</v>
      </c>
    </row>
    <row r="56" spans="1:28" ht="150" customHeight="1" x14ac:dyDescent="0.3">
      <c r="A56" s="38">
        <f t="shared" si="6"/>
        <v>48</v>
      </c>
      <c r="B56" s="52">
        <v>46140000</v>
      </c>
      <c r="C56" s="53">
        <v>1.198</v>
      </c>
      <c r="D56" s="53">
        <v>1.8480000000000001</v>
      </c>
      <c r="E56" s="54">
        <f t="shared" si="1"/>
        <v>0.65000000000000013</v>
      </c>
      <c r="F56" s="53" t="s">
        <v>26</v>
      </c>
      <c r="G56" s="42" t="s">
        <v>27</v>
      </c>
      <c r="H56" s="43"/>
      <c r="I56" s="53">
        <v>6</v>
      </c>
      <c r="J56" s="53" t="s">
        <v>45</v>
      </c>
      <c r="K56" s="55">
        <f t="shared" si="2"/>
        <v>1</v>
      </c>
      <c r="L56" s="55" t="s">
        <v>46</v>
      </c>
      <c r="M56" s="55">
        <f t="shared" si="3"/>
        <v>1</v>
      </c>
      <c r="N56" s="55" t="s">
        <v>44</v>
      </c>
      <c r="O56" s="55">
        <f t="shared" si="4"/>
        <v>0</v>
      </c>
      <c r="P56" s="55" t="s">
        <v>46</v>
      </c>
      <c r="Q56" s="55" t="s">
        <v>44</v>
      </c>
      <c r="R56" s="55">
        <f t="shared" si="5"/>
        <v>0</v>
      </c>
      <c r="S56" s="55" t="s">
        <v>31</v>
      </c>
      <c r="T56" s="56">
        <v>44795</v>
      </c>
      <c r="U56" s="55" t="s">
        <v>44</v>
      </c>
      <c r="V56" s="55">
        <f t="shared" si="0"/>
        <v>0</v>
      </c>
      <c r="W56" s="57" t="s">
        <v>46</v>
      </c>
      <c r="X56" s="58" t="s">
        <v>123</v>
      </c>
      <c r="Y56" s="51" t="s">
        <v>74</v>
      </c>
      <c r="Z56" s="49" t="s">
        <v>124</v>
      </c>
      <c r="AA56" s="50" t="s">
        <v>125</v>
      </c>
      <c r="AB56" s="49" t="s">
        <v>126</v>
      </c>
    </row>
    <row r="57" spans="1:28" x14ac:dyDescent="0.3">
      <c r="A57" s="38">
        <f t="shared" si="6"/>
        <v>49</v>
      </c>
      <c r="B57" s="52" t="s">
        <v>127</v>
      </c>
      <c r="C57" s="53">
        <v>1.8979999999999999</v>
      </c>
      <c r="D57" s="53">
        <v>2.0129999999999999</v>
      </c>
      <c r="E57" s="54">
        <f t="shared" si="1"/>
        <v>0.11499999999999999</v>
      </c>
      <c r="F57" s="53" t="s">
        <v>32</v>
      </c>
      <c r="G57" s="53">
        <v>5</v>
      </c>
      <c r="H57" s="60" t="s">
        <v>45</v>
      </c>
      <c r="I57" s="42" t="s">
        <v>27</v>
      </c>
      <c r="J57" s="43"/>
      <c r="K57" s="55">
        <f t="shared" si="2"/>
        <v>1</v>
      </c>
      <c r="L57" s="55" t="s">
        <v>46</v>
      </c>
      <c r="M57" s="55">
        <f t="shared" si="3"/>
        <v>1</v>
      </c>
      <c r="N57" s="55" t="s">
        <v>46</v>
      </c>
      <c r="O57" s="55">
        <f t="shared" si="4"/>
        <v>1</v>
      </c>
      <c r="P57" s="55" t="s">
        <v>46</v>
      </c>
      <c r="Q57" s="55" t="s">
        <v>46</v>
      </c>
      <c r="R57" s="55">
        <f t="shared" si="5"/>
        <v>1</v>
      </c>
      <c r="S57" s="55" t="s">
        <v>31</v>
      </c>
      <c r="T57" s="56">
        <v>44795</v>
      </c>
      <c r="U57" s="55" t="s">
        <v>46</v>
      </c>
      <c r="V57" s="55">
        <f t="shared" si="0"/>
        <v>1</v>
      </c>
      <c r="W57" s="57" t="s">
        <v>46</v>
      </c>
      <c r="X57" s="58"/>
      <c r="Y57" s="51"/>
      <c r="Z57" s="49"/>
      <c r="AA57" s="50"/>
      <c r="AB57" s="67"/>
    </row>
    <row r="58" spans="1:28" x14ac:dyDescent="0.3">
      <c r="A58" s="38">
        <f t="shared" si="6"/>
        <v>50</v>
      </c>
      <c r="B58" s="39">
        <v>46140006</v>
      </c>
      <c r="C58" s="40">
        <v>0.153</v>
      </c>
      <c r="D58" s="40">
        <v>0.34799999999999998</v>
      </c>
      <c r="E58" s="41">
        <f t="shared" si="1"/>
        <v>0.19499999999999998</v>
      </c>
      <c r="F58" s="40" t="s">
        <v>32</v>
      </c>
      <c r="G58" s="40">
        <v>8</v>
      </c>
      <c r="H58" s="68" t="s">
        <v>31</v>
      </c>
      <c r="I58" s="42" t="s">
        <v>27</v>
      </c>
      <c r="J58" s="43"/>
      <c r="K58" s="44">
        <f t="shared" si="2"/>
        <v>1</v>
      </c>
      <c r="L58" s="44" t="s">
        <v>31</v>
      </c>
      <c r="M58" s="44">
        <f t="shared" si="3"/>
        <v>1</v>
      </c>
      <c r="N58" s="44" t="s">
        <v>31</v>
      </c>
      <c r="O58" s="44">
        <f t="shared" si="4"/>
        <v>1</v>
      </c>
      <c r="P58" s="44" t="s">
        <v>31</v>
      </c>
      <c r="Q58" s="44" t="s">
        <v>31</v>
      </c>
      <c r="R58" s="44">
        <f t="shared" si="5"/>
        <v>1</v>
      </c>
      <c r="S58" s="44" t="s">
        <v>31</v>
      </c>
      <c r="T58" s="45">
        <v>44795</v>
      </c>
      <c r="U58" s="44" t="s">
        <v>31</v>
      </c>
      <c r="V58" s="44">
        <f t="shared" si="0"/>
        <v>1</v>
      </c>
      <c r="W58" s="44" t="s">
        <v>44</v>
      </c>
      <c r="X58" s="47" t="s">
        <v>99</v>
      </c>
      <c r="Y58" s="51"/>
      <c r="Z58" s="49"/>
      <c r="AA58" s="50"/>
      <c r="AB58" s="67"/>
    </row>
    <row r="59" spans="1:28" x14ac:dyDescent="0.3">
      <c r="A59" s="38">
        <f t="shared" si="6"/>
        <v>51</v>
      </c>
      <c r="B59" s="39" t="s">
        <v>128</v>
      </c>
      <c r="C59" s="40">
        <v>0.245</v>
      </c>
      <c r="D59" s="40">
        <v>0.34799999999999998</v>
      </c>
      <c r="E59" s="41">
        <f t="shared" si="1"/>
        <v>0.10299999999999998</v>
      </c>
      <c r="F59" s="40" t="s">
        <v>26</v>
      </c>
      <c r="G59" s="42" t="s">
        <v>27</v>
      </c>
      <c r="H59" s="43"/>
      <c r="I59" s="40">
        <v>6</v>
      </c>
      <c r="J59" s="40" t="s">
        <v>31</v>
      </c>
      <c r="K59" s="44">
        <f t="shared" si="2"/>
        <v>1</v>
      </c>
      <c r="L59" s="44" t="s">
        <v>31</v>
      </c>
      <c r="M59" s="44">
        <f t="shared" si="3"/>
        <v>1</v>
      </c>
      <c r="N59" s="44" t="s">
        <v>31</v>
      </c>
      <c r="O59" s="44">
        <f t="shared" si="4"/>
        <v>1</v>
      </c>
      <c r="P59" s="44" t="s">
        <v>31</v>
      </c>
      <c r="Q59" s="44" t="s">
        <v>31</v>
      </c>
      <c r="R59" s="44">
        <f t="shared" si="5"/>
        <v>1</v>
      </c>
      <c r="S59" s="44" t="s">
        <v>31</v>
      </c>
      <c r="T59" s="45">
        <v>44795</v>
      </c>
      <c r="U59" s="44" t="s">
        <v>31</v>
      </c>
      <c r="V59" s="44">
        <f t="shared" si="0"/>
        <v>1</v>
      </c>
      <c r="W59" s="44" t="s">
        <v>44</v>
      </c>
      <c r="X59" s="47" t="s">
        <v>99</v>
      </c>
      <c r="Y59" s="51"/>
      <c r="Z59" s="49"/>
      <c r="AA59" s="50"/>
      <c r="AB59" s="49"/>
    </row>
    <row r="60" spans="1:28" x14ac:dyDescent="0.3">
      <c r="A60" s="38">
        <f t="shared" si="6"/>
        <v>52</v>
      </c>
      <c r="B60" s="52">
        <v>46160000</v>
      </c>
      <c r="C60" s="53">
        <v>0.30299999999999999</v>
      </c>
      <c r="D60" s="53">
        <v>0.45</v>
      </c>
      <c r="E60" s="54">
        <f t="shared" si="1"/>
        <v>0.14700000000000002</v>
      </c>
      <c r="F60" s="53" t="s">
        <v>26</v>
      </c>
      <c r="G60" s="42" t="s">
        <v>27</v>
      </c>
      <c r="H60" s="43"/>
      <c r="I60" s="53">
        <v>6</v>
      </c>
      <c r="J60" s="53" t="s">
        <v>47</v>
      </c>
      <c r="K60" s="55">
        <f t="shared" si="2"/>
        <v>1</v>
      </c>
      <c r="L60" s="55" t="s">
        <v>31</v>
      </c>
      <c r="M60" s="55">
        <f t="shared" si="3"/>
        <v>1</v>
      </c>
      <c r="N60" s="55" t="s">
        <v>46</v>
      </c>
      <c r="O60" s="55">
        <f t="shared" si="4"/>
        <v>1</v>
      </c>
      <c r="P60" s="55" t="s">
        <v>46</v>
      </c>
      <c r="Q60" s="55" t="s">
        <v>46</v>
      </c>
      <c r="R60" s="55">
        <f t="shared" si="5"/>
        <v>1</v>
      </c>
      <c r="S60" s="55" t="s">
        <v>31</v>
      </c>
      <c r="T60" s="56">
        <v>44795</v>
      </c>
      <c r="U60" s="55" t="s">
        <v>46</v>
      </c>
      <c r="V60" s="55">
        <f t="shared" si="0"/>
        <v>1</v>
      </c>
      <c r="W60" s="57" t="s">
        <v>46</v>
      </c>
      <c r="X60" s="58"/>
      <c r="Y60" s="51"/>
      <c r="Z60" s="49"/>
      <c r="AA60" s="50"/>
      <c r="AB60" s="49"/>
    </row>
    <row r="61" spans="1:28" x14ac:dyDescent="0.3">
      <c r="A61" s="38">
        <f t="shared" si="6"/>
        <v>53</v>
      </c>
      <c r="B61" s="52" t="s">
        <v>129</v>
      </c>
      <c r="C61" s="53">
        <v>1.2150000000000001</v>
      </c>
      <c r="D61" s="53">
        <v>1.256</v>
      </c>
      <c r="E61" s="54">
        <f t="shared" si="1"/>
        <v>4.0999999999999925E-2</v>
      </c>
      <c r="F61" s="53" t="s">
        <v>26</v>
      </c>
      <c r="G61" s="42" t="s">
        <v>27</v>
      </c>
      <c r="H61" s="43"/>
      <c r="I61" s="53">
        <v>5</v>
      </c>
      <c r="J61" s="53" t="s">
        <v>47</v>
      </c>
      <c r="K61" s="55">
        <f t="shared" si="2"/>
        <v>1</v>
      </c>
      <c r="L61" s="55"/>
      <c r="M61" s="55">
        <f t="shared" si="3"/>
        <v>0</v>
      </c>
      <c r="N61" s="55"/>
      <c r="O61" s="55">
        <f t="shared" si="4"/>
        <v>0</v>
      </c>
      <c r="P61" s="55"/>
      <c r="Q61" s="55"/>
      <c r="R61" s="55">
        <f t="shared" si="5"/>
        <v>0</v>
      </c>
      <c r="S61" s="55" t="s">
        <v>31</v>
      </c>
      <c r="T61" s="56">
        <v>44795</v>
      </c>
      <c r="U61" s="55" t="s">
        <v>31</v>
      </c>
      <c r="V61" s="55">
        <f t="shared" si="0"/>
        <v>1</v>
      </c>
      <c r="W61" s="57" t="s">
        <v>46</v>
      </c>
      <c r="X61" s="58" t="s">
        <v>130</v>
      </c>
      <c r="Y61" s="51"/>
      <c r="Z61" s="49"/>
      <c r="AA61" s="50"/>
      <c r="AB61" s="49"/>
    </row>
    <row r="62" spans="1:28" x14ac:dyDescent="0.3">
      <c r="A62" s="38">
        <f t="shared" si="6"/>
        <v>54</v>
      </c>
      <c r="B62" s="59" t="s">
        <v>129</v>
      </c>
      <c r="C62" s="53">
        <v>3.3250000000000002</v>
      </c>
      <c r="D62" s="53">
        <v>3.4239999999999999</v>
      </c>
      <c r="E62" s="54">
        <f t="shared" si="1"/>
        <v>9.8999999999999755E-2</v>
      </c>
      <c r="F62" s="53" t="s">
        <v>32</v>
      </c>
      <c r="G62" s="53">
        <v>6</v>
      </c>
      <c r="H62" s="60" t="s">
        <v>47</v>
      </c>
      <c r="I62" s="42" t="s">
        <v>27</v>
      </c>
      <c r="J62" s="43"/>
      <c r="K62" s="55">
        <f t="shared" si="2"/>
        <v>1</v>
      </c>
      <c r="L62" s="55" t="s">
        <v>31</v>
      </c>
      <c r="M62" s="55">
        <f t="shared" si="3"/>
        <v>1</v>
      </c>
      <c r="N62" s="55" t="s">
        <v>46</v>
      </c>
      <c r="O62" s="55">
        <f t="shared" si="4"/>
        <v>1</v>
      </c>
      <c r="P62" s="55" t="s">
        <v>44</v>
      </c>
      <c r="Q62" s="55" t="s">
        <v>31</v>
      </c>
      <c r="R62" s="55">
        <f t="shared" si="5"/>
        <v>1</v>
      </c>
      <c r="S62" s="55" t="s">
        <v>31</v>
      </c>
      <c r="T62" s="56">
        <v>44795</v>
      </c>
      <c r="U62" s="55" t="s">
        <v>46</v>
      </c>
      <c r="V62" s="55">
        <f t="shared" si="0"/>
        <v>1</v>
      </c>
      <c r="W62" s="57" t="s">
        <v>46</v>
      </c>
      <c r="X62" s="58" t="s">
        <v>131</v>
      </c>
      <c r="Y62" s="51"/>
      <c r="Z62" s="49"/>
      <c r="AA62" s="50"/>
      <c r="AB62" s="49"/>
    </row>
    <row r="63" spans="1:28" ht="28.8" x14ac:dyDescent="0.3">
      <c r="A63" s="38">
        <f t="shared" si="6"/>
        <v>55</v>
      </c>
      <c r="B63" s="76" t="s">
        <v>129</v>
      </c>
      <c r="C63" s="77">
        <v>7.1580000000000004</v>
      </c>
      <c r="D63" s="77">
        <v>7.7169999999999996</v>
      </c>
      <c r="E63" s="54">
        <f t="shared" si="1"/>
        <v>0.55899999999999928</v>
      </c>
      <c r="F63" s="78" t="s">
        <v>26</v>
      </c>
      <c r="G63" s="42" t="s">
        <v>27</v>
      </c>
      <c r="H63" s="43"/>
      <c r="I63" s="53">
        <v>5</v>
      </c>
      <c r="J63" s="53" t="s">
        <v>45</v>
      </c>
      <c r="K63" s="55">
        <f t="shared" si="2"/>
        <v>1</v>
      </c>
      <c r="L63" s="55" t="s">
        <v>46</v>
      </c>
      <c r="M63" s="55">
        <f t="shared" si="3"/>
        <v>1</v>
      </c>
      <c r="N63" s="55" t="s">
        <v>46</v>
      </c>
      <c r="O63" s="55">
        <f t="shared" si="4"/>
        <v>1</v>
      </c>
      <c r="P63" s="55" t="s">
        <v>46</v>
      </c>
      <c r="Q63" s="55" t="s">
        <v>44</v>
      </c>
      <c r="R63" s="55">
        <f t="shared" si="5"/>
        <v>0</v>
      </c>
      <c r="S63" s="55" t="s">
        <v>31</v>
      </c>
      <c r="T63" s="56">
        <v>44795</v>
      </c>
      <c r="U63" s="55" t="s">
        <v>44</v>
      </c>
      <c r="V63" s="55">
        <f t="shared" si="0"/>
        <v>0</v>
      </c>
      <c r="W63" s="57" t="s">
        <v>46</v>
      </c>
      <c r="X63" s="58" t="s">
        <v>132</v>
      </c>
      <c r="Y63" s="51" t="s">
        <v>74</v>
      </c>
      <c r="Z63" s="65" t="s">
        <v>75</v>
      </c>
      <c r="AA63" s="65" t="s">
        <v>133</v>
      </c>
      <c r="AB63" s="79" t="s">
        <v>134</v>
      </c>
    </row>
    <row r="64" spans="1:28" x14ac:dyDescent="0.3">
      <c r="A64" s="38">
        <f t="shared" si="6"/>
        <v>56</v>
      </c>
      <c r="B64" s="39">
        <v>46600000</v>
      </c>
      <c r="C64" s="40">
        <v>0</v>
      </c>
      <c r="D64" s="40">
        <v>0.10199999999999999</v>
      </c>
      <c r="E64" s="41">
        <f t="shared" si="1"/>
        <v>0.10199999999999999</v>
      </c>
      <c r="F64" s="40" t="s">
        <v>32</v>
      </c>
      <c r="G64" s="40">
        <v>5</v>
      </c>
      <c r="H64" s="68" t="s">
        <v>31</v>
      </c>
      <c r="I64" s="42" t="s">
        <v>27</v>
      </c>
      <c r="J64" s="43"/>
      <c r="K64" s="44">
        <f t="shared" si="2"/>
        <v>1</v>
      </c>
      <c r="L64" s="44" t="s">
        <v>31</v>
      </c>
      <c r="M64" s="44">
        <f t="shared" si="3"/>
        <v>1</v>
      </c>
      <c r="N64" s="44" t="s">
        <v>31</v>
      </c>
      <c r="O64" s="44">
        <f t="shared" si="4"/>
        <v>1</v>
      </c>
      <c r="P64" s="44" t="s">
        <v>31</v>
      </c>
      <c r="Q64" s="44" t="s">
        <v>31</v>
      </c>
      <c r="R64" s="44">
        <f t="shared" si="5"/>
        <v>1</v>
      </c>
      <c r="S64" s="44" t="s">
        <v>31</v>
      </c>
      <c r="T64" s="45">
        <v>44795</v>
      </c>
      <c r="U64" s="44" t="s">
        <v>31</v>
      </c>
      <c r="V64" s="44">
        <f t="shared" si="0"/>
        <v>1</v>
      </c>
      <c r="W64" s="44" t="s">
        <v>44</v>
      </c>
      <c r="X64" s="47" t="s">
        <v>135</v>
      </c>
      <c r="Y64" s="51"/>
      <c r="Z64" s="49"/>
      <c r="AA64" s="50"/>
      <c r="AB64" s="49"/>
    </row>
    <row r="65" spans="1:28" x14ac:dyDescent="0.3">
      <c r="A65" s="38">
        <f t="shared" si="6"/>
        <v>57</v>
      </c>
      <c r="B65" s="52">
        <v>46630000</v>
      </c>
      <c r="C65" s="53">
        <v>1.5049999999999999</v>
      </c>
      <c r="D65" s="53">
        <v>1.653</v>
      </c>
      <c r="E65" s="54">
        <f t="shared" si="1"/>
        <v>0.14800000000000013</v>
      </c>
      <c r="F65" s="53" t="s">
        <v>32</v>
      </c>
      <c r="G65" s="53">
        <v>5</v>
      </c>
      <c r="H65" s="60" t="s">
        <v>31</v>
      </c>
      <c r="I65" s="42" t="s">
        <v>27</v>
      </c>
      <c r="J65" s="43"/>
      <c r="K65" s="55">
        <f t="shared" si="2"/>
        <v>1</v>
      </c>
      <c r="L65" s="55" t="s">
        <v>31</v>
      </c>
      <c r="M65" s="55">
        <v>1</v>
      </c>
      <c r="N65" s="55" t="s">
        <v>31</v>
      </c>
      <c r="O65" s="55">
        <v>1</v>
      </c>
      <c r="P65" s="55" t="s">
        <v>31</v>
      </c>
      <c r="Q65" s="55" t="s">
        <v>31</v>
      </c>
      <c r="R65" s="55">
        <v>1</v>
      </c>
      <c r="S65" s="55" t="s">
        <v>31</v>
      </c>
      <c r="T65" s="56">
        <v>44795</v>
      </c>
      <c r="U65" s="55" t="s">
        <v>31</v>
      </c>
      <c r="V65" s="55">
        <v>1</v>
      </c>
      <c r="W65" s="55" t="s">
        <v>44</v>
      </c>
      <c r="X65" s="58" t="s">
        <v>99</v>
      </c>
      <c r="Y65" s="51"/>
      <c r="Z65" s="49"/>
      <c r="AA65" s="50"/>
      <c r="AB65" s="49"/>
    </row>
    <row r="66" spans="1:28" x14ac:dyDescent="0.3">
      <c r="A66" s="38">
        <f t="shared" si="6"/>
        <v>58</v>
      </c>
      <c r="B66" s="39">
        <v>47010000</v>
      </c>
      <c r="C66" s="40">
        <v>21.071999999999999</v>
      </c>
      <c r="D66" s="40">
        <v>21.338000000000001</v>
      </c>
      <c r="E66" s="41">
        <f t="shared" si="1"/>
        <v>0.26600000000000179</v>
      </c>
      <c r="F66" s="40" t="s">
        <v>26</v>
      </c>
      <c r="G66" s="42" t="s">
        <v>27</v>
      </c>
      <c r="H66" s="43"/>
      <c r="I66" s="40">
        <v>5</v>
      </c>
      <c r="J66" s="40" t="s">
        <v>45</v>
      </c>
      <c r="K66" s="44">
        <f t="shared" si="2"/>
        <v>1</v>
      </c>
      <c r="L66" s="44" t="s">
        <v>46</v>
      </c>
      <c r="M66" s="44">
        <f t="shared" si="3"/>
        <v>1</v>
      </c>
      <c r="N66" s="44" t="s">
        <v>46</v>
      </c>
      <c r="O66" s="44">
        <f t="shared" si="4"/>
        <v>1</v>
      </c>
      <c r="P66" s="44" t="s">
        <v>44</v>
      </c>
      <c r="Q66" s="44" t="s">
        <v>31</v>
      </c>
      <c r="R66" s="44">
        <f t="shared" si="5"/>
        <v>1</v>
      </c>
      <c r="S66" s="44" t="s">
        <v>31</v>
      </c>
      <c r="T66" s="45">
        <v>44795</v>
      </c>
      <c r="U66" s="44" t="s">
        <v>46</v>
      </c>
      <c r="V66" s="44">
        <f t="shared" ref="V66:V129" si="7">IF(U66="Y",1,IF(U66="n/a",1,0))</f>
        <v>1</v>
      </c>
      <c r="W66" s="46" t="s">
        <v>46</v>
      </c>
      <c r="X66" s="47"/>
      <c r="Y66" s="51"/>
      <c r="Z66" s="49"/>
      <c r="AA66" s="50"/>
      <c r="AB66" s="49"/>
    </row>
    <row r="67" spans="1:28" ht="92.25" customHeight="1" x14ac:dyDescent="0.3">
      <c r="A67" s="38">
        <f t="shared" si="6"/>
        <v>59</v>
      </c>
      <c r="B67" s="74" t="s">
        <v>136</v>
      </c>
      <c r="C67" s="40">
        <v>21.407</v>
      </c>
      <c r="D67" s="40">
        <v>21.457000000000001</v>
      </c>
      <c r="E67" s="41">
        <f t="shared" si="1"/>
        <v>5.0000000000000711E-2</v>
      </c>
      <c r="F67" s="40" t="s">
        <v>26</v>
      </c>
      <c r="G67" s="42" t="s">
        <v>27</v>
      </c>
      <c r="H67" s="43"/>
      <c r="I67" s="40">
        <v>5</v>
      </c>
      <c r="J67" s="40" t="s">
        <v>45</v>
      </c>
      <c r="K67" s="44">
        <f t="shared" si="2"/>
        <v>1</v>
      </c>
      <c r="L67" s="44" t="s">
        <v>46</v>
      </c>
      <c r="M67" s="44">
        <f t="shared" si="3"/>
        <v>1</v>
      </c>
      <c r="N67" s="44" t="s">
        <v>44</v>
      </c>
      <c r="O67" s="44">
        <f t="shared" si="4"/>
        <v>0</v>
      </c>
      <c r="P67" s="44" t="s">
        <v>46</v>
      </c>
      <c r="Q67" s="44" t="s">
        <v>46</v>
      </c>
      <c r="R67" s="44">
        <f t="shared" si="5"/>
        <v>1</v>
      </c>
      <c r="S67" s="44" t="s">
        <v>31</v>
      </c>
      <c r="T67" s="45">
        <v>44795</v>
      </c>
      <c r="U67" s="44" t="s">
        <v>44</v>
      </c>
      <c r="V67" s="44">
        <f t="shared" si="7"/>
        <v>0</v>
      </c>
      <c r="W67" s="46" t="s">
        <v>46</v>
      </c>
      <c r="X67" s="47" t="s">
        <v>137</v>
      </c>
      <c r="Y67" s="51" t="s">
        <v>95</v>
      </c>
      <c r="Z67" s="49" t="s">
        <v>138</v>
      </c>
      <c r="AA67" s="49" t="s">
        <v>76</v>
      </c>
      <c r="AB67" s="79" t="s">
        <v>77</v>
      </c>
    </row>
    <row r="68" spans="1:28" ht="28.8" x14ac:dyDescent="0.3">
      <c r="A68" s="38">
        <f t="shared" si="6"/>
        <v>60</v>
      </c>
      <c r="B68" s="52">
        <v>47020000</v>
      </c>
      <c r="C68" s="53">
        <v>20.838999999999999</v>
      </c>
      <c r="D68" s="53">
        <v>20.904</v>
      </c>
      <c r="E68" s="54">
        <f t="shared" si="1"/>
        <v>6.5000000000001279E-2</v>
      </c>
      <c r="F68" s="53" t="s">
        <v>32</v>
      </c>
      <c r="G68" s="53">
        <v>5</v>
      </c>
      <c r="H68" s="60" t="s">
        <v>45</v>
      </c>
      <c r="I68" s="42" t="s">
        <v>27</v>
      </c>
      <c r="J68" s="43"/>
      <c r="K68" s="55">
        <f t="shared" si="2"/>
        <v>1</v>
      </c>
      <c r="L68" s="55" t="s">
        <v>31</v>
      </c>
      <c r="M68" s="55">
        <f t="shared" si="3"/>
        <v>1</v>
      </c>
      <c r="N68" s="55" t="s">
        <v>31</v>
      </c>
      <c r="O68" s="55">
        <f t="shared" si="4"/>
        <v>1</v>
      </c>
      <c r="P68" s="55" t="s">
        <v>44</v>
      </c>
      <c r="Q68" s="55" t="s">
        <v>31</v>
      </c>
      <c r="R68" s="55">
        <f t="shared" si="5"/>
        <v>1</v>
      </c>
      <c r="S68" s="55" t="s">
        <v>31</v>
      </c>
      <c r="T68" s="56">
        <v>44795</v>
      </c>
      <c r="U68" s="55" t="s">
        <v>46</v>
      </c>
      <c r="V68" s="55">
        <f t="shared" si="7"/>
        <v>1</v>
      </c>
      <c r="W68" s="57" t="s">
        <v>46</v>
      </c>
      <c r="X68" s="58" t="s">
        <v>139</v>
      </c>
      <c r="Y68" s="51"/>
      <c r="Z68" s="49"/>
      <c r="AA68" s="50"/>
      <c r="AB68" s="49"/>
    </row>
    <row r="69" spans="1:28" ht="129" customHeight="1" x14ac:dyDescent="0.3">
      <c r="A69" s="38">
        <f t="shared" si="6"/>
        <v>61</v>
      </c>
      <c r="B69" s="52" t="s">
        <v>140</v>
      </c>
      <c r="C69" s="53">
        <v>20.904</v>
      </c>
      <c r="D69" s="53">
        <v>20.977</v>
      </c>
      <c r="E69" s="54">
        <f t="shared" si="1"/>
        <v>7.3000000000000398E-2</v>
      </c>
      <c r="F69" s="53" t="s">
        <v>26</v>
      </c>
      <c r="G69" s="42" t="s">
        <v>27</v>
      </c>
      <c r="H69" s="43"/>
      <c r="I69" s="53">
        <v>5</v>
      </c>
      <c r="J69" s="53" t="s">
        <v>45</v>
      </c>
      <c r="K69" s="55">
        <f t="shared" si="2"/>
        <v>1</v>
      </c>
      <c r="L69" s="55" t="s">
        <v>46</v>
      </c>
      <c r="M69" s="55">
        <f t="shared" si="3"/>
        <v>1</v>
      </c>
      <c r="N69" s="55" t="s">
        <v>44</v>
      </c>
      <c r="O69" s="55">
        <f t="shared" si="4"/>
        <v>0</v>
      </c>
      <c r="P69" s="55" t="s">
        <v>46</v>
      </c>
      <c r="Q69" s="55" t="s">
        <v>44</v>
      </c>
      <c r="R69" s="55">
        <f t="shared" si="5"/>
        <v>0</v>
      </c>
      <c r="S69" s="55" t="s">
        <v>31</v>
      </c>
      <c r="T69" s="56">
        <v>44795</v>
      </c>
      <c r="U69" s="55" t="s">
        <v>44</v>
      </c>
      <c r="V69" s="55">
        <f t="shared" si="7"/>
        <v>0</v>
      </c>
      <c r="W69" s="57" t="s">
        <v>46</v>
      </c>
      <c r="X69" s="58" t="s">
        <v>141</v>
      </c>
      <c r="Y69" s="51" t="s">
        <v>74</v>
      </c>
      <c r="Z69" s="49" t="s">
        <v>142</v>
      </c>
      <c r="AA69" s="49" t="s">
        <v>143</v>
      </c>
      <c r="AB69" s="79" t="s">
        <v>144</v>
      </c>
    </row>
    <row r="70" spans="1:28" ht="87.75" customHeight="1" x14ac:dyDescent="0.3">
      <c r="A70" s="38">
        <f t="shared" si="6"/>
        <v>62</v>
      </c>
      <c r="B70" s="52" t="s">
        <v>140</v>
      </c>
      <c r="C70" s="53">
        <v>21.155000000000001</v>
      </c>
      <c r="D70" s="53">
        <v>21.248000000000001</v>
      </c>
      <c r="E70" s="54">
        <f t="shared" si="1"/>
        <v>9.2999999999999972E-2</v>
      </c>
      <c r="F70" s="53" t="s">
        <v>32</v>
      </c>
      <c r="G70" s="53">
        <v>5</v>
      </c>
      <c r="H70" s="60" t="s">
        <v>45</v>
      </c>
      <c r="I70" s="42" t="s">
        <v>27</v>
      </c>
      <c r="J70" s="43"/>
      <c r="K70" s="55">
        <f t="shared" si="2"/>
        <v>1</v>
      </c>
      <c r="L70" s="55" t="s">
        <v>46</v>
      </c>
      <c r="M70" s="55">
        <f t="shared" si="3"/>
        <v>1</v>
      </c>
      <c r="N70" s="55" t="s">
        <v>44</v>
      </c>
      <c r="O70" s="55">
        <f t="shared" si="4"/>
        <v>0</v>
      </c>
      <c r="P70" s="55" t="s">
        <v>44</v>
      </c>
      <c r="Q70" s="55" t="s">
        <v>31</v>
      </c>
      <c r="R70" s="55">
        <f t="shared" si="5"/>
        <v>1</v>
      </c>
      <c r="S70" s="55" t="s">
        <v>31</v>
      </c>
      <c r="T70" s="56">
        <v>44795</v>
      </c>
      <c r="U70" s="55" t="s">
        <v>44</v>
      </c>
      <c r="V70" s="55">
        <f t="shared" si="7"/>
        <v>0</v>
      </c>
      <c r="W70" s="57" t="s">
        <v>46</v>
      </c>
      <c r="X70" s="58" t="s">
        <v>145</v>
      </c>
      <c r="Y70" s="51" t="s">
        <v>74</v>
      </c>
      <c r="Z70" s="49" t="s">
        <v>146</v>
      </c>
      <c r="AA70" s="49" t="s">
        <v>76</v>
      </c>
      <c r="AB70" s="79" t="s">
        <v>77</v>
      </c>
    </row>
    <row r="71" spans="1:28" ht="90" customHeight="1" x14ac:dyDescent="0.3">
      <c r="A71" s="38">
        <f t="shared" si="6"/>
        <v>63</v>
      </c>
      <c r="B71" s="52" t="s">
        <v>140</v>
      </c>
      <c r="C71" s="53">
        <v>32.06</v>
      </c>
      <c r="D71" s="53">
        <v>32.57</v>
      </c>
      <c r="E71" s="54">
        <f t="shared" si="1"/>
        <v>0.50999999999999801</v>
      </c>
      <c r="F71" s="53" t="s">
        <v>32</v>
      </c>
      <c r="G71" s="53">
        <v>5</v>
      </c>
      <c r="H71" s="60" t="s">
        <v>45</v>
      </c>
      <c r="I71" s="42" t="s">
        <v>27</v>
      </c>
      <c r="J71" s="43"/>
      <c r="K71" s="55">
        <f t="shared" si="2"/>
        <v>1</v>
      </c>
      <c r="L71" s="55" t="s">
        <v>46</v>
      </c>
      <c r="M71" s="55">
        <f t="shared" si="3"/>
        <v>1</v>
      </c>
      <c r="N71" s="55" t="s">
        <v>44</v>
      </c>
      <c r="O71" s="55">
        <f t="shared" si="4"/>
        <v>0</v>
      </c>
      <c r="P71" s="55" t="s">
        <v>44</v>
      </c>
      <c r="Q71" s="55" t="s">
        <v>31</v>
      </c>
      <c r="R71" s="55">
        <f t="shared" si="5"/>
        <v>1</v>
      </c>
      <c r="S71" s="55" t="s">
        <v>31</v>
      </c>
      <c r="T71" s="56">
        <v>44795</v>
      </c>
      <c r="U71" s="55" t="s">
        <v>44</v>
      </c>
      <c r="V71" s="55">
        <f t="shared" si="7"/>
        <v>0</v>
      </c>
      <c r="W71" s="57" t="s">
        <v>46</v>
      </c>
      <c r="X71" s="58" t="s">
        <v>147</v>
      </c>
      <c r="Y71" s="51" t="s">
        <v>74</v>
      </c>
      <c r="Z71" s="49" t="s">
        <v>75</v>
      </c>
      <c r="AA71" s="49" t="s">
        <v>76</v>
      </c>
      <c r="AB71" s="67" t="s">
        <v>77</v>
      </c>
    </row>
    <row r="72" spans="1:28" x14ac:dyDescent="0.3">
      <c r="A72" s="38">
        <f t="shared" si="6"/>
        <v>64</v>
      </c>
      <c r="B72" s="39">
        <v>47030000</v>
      </c>
      <c r="C72" s="40">
        <v>1.135</v>
      </c>
      <c r="D72" s="40">
        <v>1.3049999999999999</v>
      </c>
      <c r="E72" s="41">
        <f t="shared" si="1"/>
        <v>0.16999999999999993</v>
      </c>
      <c r="F72" s="40" t="s">
        <v>26</v>
      </c>
      <c r="G72" s="42" t="s">
        <v>27</v>
      </c>
      <c r="H72" s="43"/>
      <c r="I72" s="40">
        <v>5</v>
      </c>
      <c r="J72" s="40" t="s">
        <v>47</v>
      </c>
      <c r="K72" s="44">
        <f t="shared" si="2"/>
        <v>1</v>
      </c>
      <c r="L72" s="44" t="s">
        <v>31</v>
      </c>
      <c r="M72" s="44">
        <f t="shared" si="3"/>
        <v>1</v>
      </c>
      <c r="N72" s="44" t="s">
        <v>46</v>
      </c>
      <c r="O72" s="44">
        <f t="shared" si="4"/>
        <v>1</v>
      </c>
      <c r="P72" s="44" t="s">
        <v>44</v>
      </c>
      <c r="Q72" s="44" t="s">
        <v>31</v>
      </c>
      <c r="R72" s="44">
        <f t="shared" si="5"/>
        <v>1</v>
      </c>
      <c r="S72" s="44" t="s">
        <v>31</v>
      </c>
      <c r="T72" s="45">
        <v>44795</v>
      </c>
      <c r="U72" s="44" t="s">
        <v>46</v>
      </c>
      <c r="V72" s="44">
        <f t="shared" si="7"/>
        <v>1</v>
      </c>
      <c r="W72" s="46" t="s">
        <v>46</v>
      </c>
      <c r="X72" s="47"/>
      <c r="Y72" s="51"/>
      <c r="Z72" s="49"/>
      <c r="AA72" s="50"/>
      <c r="AB72" s="49"/>
    </row>
    <row r="73" spans="1:28" ht="43.2" x14ac:dyDescent="0.3">
      <c r="A73" s="38">
        <f t="shared" si="6"/>
        <v>65</v>
      </c>
      <c r="B73" s="52">
        <v>48003000</v>
      </c>
      <c r="C73" s="53">
        <v>0</v>
      </c>
      <c r="D73" s="53">
        <v>0.20100000000000001</v>
      </c>
      <c r="E73" s="54">
        <f t="shared" si="1"/>
        <v>0.20100000000000001</v>
      </c>
      <c r="F73" s="53" t="s">
        <v>32</v>
      </c>
      <c r="G73" s="53">
        <v>6</v>
      </c>
      <c r="H73" s="60" t="s">
        <v>45</v>
      </c>
      <c r="I73" s="42" t="s">
        <v>27</v>
      </c>
      <c r="J73" s="43"/>
      <c r="K73" s="55">
        <f t="shared" si="2"/>
        <v>1</v>
      </c>
      <c r="L73" s="55" t="s">
        <v>46</v>
      </c>
      <c r="M73" s="55">
        <f t="shared" si="3"/>
        <v>1</v>
      </c>
      <c r="N73" s="61" t="s">
        <v>46</v>
      </c>
      <c r="O73" s="55">
        <f t="shared" si="4"/>
        <v>1</v>
      </c>
      <c r="P73" s="55" t="s">
        <v>46</v>
      </c>
      <c r="Q73" s="55" t="s">
        <v>44</v>
      </c>
      <c r="R73" s="55">
        <f t="shared" si="5"/>
        <v>0</v>
      </c>
      <c r="S73" s="55" t="s">
        <v>31</v>
      </c>
      <c r="T73" s="56">
        <v>44795</v>
      </c>
      <c r="U73" s="55" t="s">
        <v>44</v>
      </c>
      <c r="V73" s="55">
        <f t="shared" si="7"/>
        <v>0</v>
      </c>
      <c r="W73" s="57" t="s">
        <v>46</v>
      </c>
      <c r="X73" s="58" t="s">
        <v>148</v>
      </c>
      <c r="Y73" s="51" t="s">
        <v>95</v>
      </c>
      <c r="Z73" s="49" t="s">
        <v>149</v>
      </c>
      <c r="AA73" s="49" t="s">
        <v>150</v>
      </c>
      <c r="AB73" s="79" t="s">
        <v>151</v>
      </c>
    </row>
    <row r="74" spans="1:28" ht="28.8" x14ac:dyDescent="0.3">
      <c r="A74" s="38">
        <f t="shared" si="6"/>
        <v>66</v>
      </c>
      <c r="B74" s="59" t="s">
        <v>152</v>
      </c>
      <c r="C74" s="53">
        <v>0.56299999999999994</v>
      </c>
      <c r="D74" s="53">
        <v>0.92500000000000004</v>
      </c>
      <c r="E74" s="54">
        <f t="shared" ref="E74:E137" si="8">D74-C74</f>
        <v>0.3620000000000001</v>
      </c>
      <c r="F74" s="53" t="s">
        <v>32</v>
      </c>
      <c r="G74" s="53">
        <v>5</v>
      </c>
      <c r="H74" s="60" t="s">
        <v>45</v>
      </c>
      <c r="I74" s="42" t="s">
        <v>27</v>
      </c>
      <c r="J74" s="43"/>
      <c r="K74" s="55">
        <f t="shared" ref="K74:K137" si="9">IF($F74="L",IF(G74&gt;=5,1,0),IF($F74="R",IF($I74&gt;=5,1,0),0))</f>
        <v>1</v>
      </c>
      <c r="L74" s="55" t="s">
        <v>46</v>
      </c>
      <c r="M74" s="55">
        <f t="shared" ref="M74:M137" si="10">IF(L74="Y",1,IF(L74="n/a",1,0))</f>
        <v>1</v>
      </c>
      <c r="N74" s="61" t="s">
        <v>46</v>
      </c>
      <c r="O74" s="55">
        <f t="shared" ref="O74:O137" si="11">IF(N74="Y",1,IF(N74="n/a",1,0))</f>
        <v>1</v>
      </c>
      <c r="P74" s="55" t="s">
        <v>44</v>
      </c>
      <c r="Q74" s="55" t="s">
        <v>31</v>
      </c>
      <c r="R74" s="55">
        <f t="shared" ref="R74:R137" si="12">IF(Q74="Y",1,IF(Q74="n/a",1,0))</f>
        <v>1</v>
      </c>
      <c r="S74" s="55" t="s">
        <v>31</v>
      </c>
      <c r="T74" s="56">
        <v>44795</v>
      </c>
      <c r="U74" s="61" t="s">
        <v>46</v>
      </c>
      <c r="V74" s="55">
        <f t="shared" si="7"/>
        <v>1</v>
      </c>
      <c r="W74" s="57" t="s">
        <v>46</v>
      </c>
      <c r="X74" s="58" t="s">
        <v>153</v>
      </c>
      <c r="Y74" s="51" t="s">
        <v>70</v>
      </c>
      <c r="Z74" s="49" t="s">
        <v>154</v>
      </c>
      <c r="AA74" s="49"/>
      <c r="AB74" s="80" t="s">
        <v>72</v>
      </c>
    </row>
    <row r="75" spans="1:28" ht="28.8" x14ac:dyDescent="0.3">
      <c r="A75" s="38">
        <f t="shared" ref="A75:A138" si="13">A74+1</f>
        <v>67</v>
      </c>
      <c r="B75" s="52">
        <v>48003000</v>
      </c>
      <c r="C75" s="53">
        <v>1.226</v>
      </c>
      <c r="D75" s="53">
        <v>1.323</v>
      </c>
      <c r="E75" s="54">
        <f t="shared" si="8"/>
        <v>9.6999999999999975E-2</v>
      </c>
      <c r="F75" s="53" t="s">
        <v>26</v>
      </c>
      <c r="G75" s="42" t="s">
        <v>27</v>
      </c>
      <c r="H75" s="43"/>
      <c r="I75" s="53">
        <v>4</v>
      </c>
      <c r="J75" s="53" t="s">
        <v>45</v>
      </c>
      <c r="K75" s="55">
        <f t="shared" si="9"/>
        <v>0</v>
      </c>
      <c r="L75" s="55" t="s">
        <v>46</v>
      </c>
      <c r="M75" s="55">
        <f t="shared" si="10"/>
        <v>1</v>
      </c>
      <c r="N75" s="55" t="s">
        <v>46</v>
      </c>
      <c r="O75" s="55">
        <f t="shared" si="11"/>
        <v>1</v>
      </c>
      <c r="P75" s="55" t="s">
        <v>44</v>
      </c>
      <c r="Q75" s="55" t="s">
        <v>31</v>
      </c>
      <c r="R75" s="55">
        <f t="shared" si="12"/>
        <v>1</v>
      </c>
      <c r="S75" s="55" t="s">
        <v>31</v>
      </c>
      <c r="T75" s="56">
        <v>44795</v>
      </c>
      <c r="U75" s="55" t="s">
        <v>46</v>
      </c>
      <c r="V75" s="55">
        <f t="shared" si="7"/>
        <v>1</v>
      </c>
      <c r="W75" s="57" t="s">
        <v>46</v>
      </c>
      <c r="X75" s="58" t="s">
        <v>155</v>
      </c>
      <c r="Y75" s="51"/>
      <c r="Z75" s="49"/>
      <c r="AA75" s="50"/>
      <c r="AB75" s="49"/>
    </row>
    <row r="76" spans="1:28" ht="57.6" x14ac:dyDescent="0.3">
      <c r="A76" s="38">
        <f t="shared" si="13"/>
        <v>68</v>
      </c>
      <c r="B76" s="52" t="s">
        <v>152</v>
      </c>
      <c r="C76" s="53">
        <v>2.2530000000000001</v>
      </c>
      <c r="D76" s="53">
        <v>2.63</v>
      </c>
      <c r="E76" s="54">
        <f t="shared" si="8"/>
        <v>0.37699999999999978</v>
      </c>
      <c r="F76" s="53" t="s">
        <v>26</v>
      </c>
      <c r="G76" s="42" t="s">
        <v>27</v>
      </c>
      <c r="H76" s="43"/>
      <c r="I76" s="53">
        <v>4</v>
      </c>
      <c r="J76" s="53" t="s">
        <v>45</v>
      </c>
      <c r="K76" s="55">
        <f t="shared" si="9"/>
        <v>0</v>
      </c>
      <c r="L76" s="55" t="s">
        <v>46</v>
      </c>
      <c r="M76" s="55">
        <f t="shared" si="10"/>
        <v>1</v>
      </c>
      <c r="N76" s="55" t="s">
        <v>46</v>
      </c>
      <c r="O76" s="55">
        <f t="shared" si="11"/>
        <v>1</v>
      </c>
      <c r="P76" s="55" t="s">
        <v>44</v>
      </c>
      <c r="Q76" s="55" t="s">
        <v>31</v>
      </c>
      <c r="R76" s="55">
        <f t="shared" si="12"/>
        <v>1</v>
      </c>
      <c r="S76" s="55" t="s">
        <v>31</v>
      </c>
      <c r="T76" s="56">
        <v>44796</v>
      </c>
      <c r="U76" s="55" t="s">
        <v>46</v>
      </c>
      <c r="V76" s="55">
        <f t="shared" si="7"/>
        <v>1</v>
      </c>
      <c r="W76" s="57" t="s">
        <v>46</v>
      </c>
      <c r="X76" s="58" t="s">
        <v>156</v>
      </c>
      <c r="Y76" s="51"/>
      <c r="Z76" s="49"/>
      <c r="AA76" s="50"/>
      <c r="AB76" s="49"/>
    </row>
    <row r="77" spans="1:28" ht="43.2" x14ac:dyDescent="0.3">
      <c r="A77" s="38">
        <f t="shared" si="13"/>
        <v>69</v>
      </c>
      <c r="B77" s="52" t="s">
        <v>152</v>
      </c>
      <c r="C77" s="53">
        <v>3.399</v>
      </c>
      <c r="D77" s="53">
        <v>3.5489999999999999</v>
      </c>
      <c r="E77" s="54">
        <f t="shared" si="8"/>
        <v>0.14999999999999991</v>
      </c>
      <c r="F77" s="53" t="s">
        <v>32</v>
      </c>
      <c r="G77" s="53">
        <v>4</v>
      </c>
      <c r="H77" s="60" t="s">
        <v>45</v>
      </c>
      <c r="I77" s="42" t="s">
        <v>27</v>
      </c>
      <c r="J77" s="43"/>
      <c r="K77" s="55">
        <f t="shared" si="9"/>
        <v>0</v>
      </c>
      <c r="L77" s="55" t="s">
        <v>46</v>
      </c>
      <c r="M77" s="55">
        <f t="shared" si="10"/>
        <v>1</v>
      </c>
      <c r="N77" s="55" t="s">
        <v>46</v>
      </c>
      <c r="O77" s="55">
        <f t="shared" si="11"/>
        <v>1</v>
      </c>
      <c r="P77" s="55" t="s">
        <v>44</v>
      </c>
      <c r="Q77" s="55" t="s">
        <v>31</v>
      </c>
      <c r="R77" s="55">
        <f t="shared" si="12"/>
        <v>1</v>
      </c>
      <c r="S77" s="55" t="s">
        <v>31</v>
      </c>
      <c r="T77" s="56">
        <v>44796</v>
      </c>
      <c r="U77" s="55" t="s">
        <v>46</v>
      </c>
      <c r="V77" s="55">
        <f t="shared" si="7"/>
        <v>1</v>
      </c>
      <c r="W77" s="57" t="s">
        <v>46</v>
      </c>
      <c r="X77" s="58" t="s">
        <v>157</v>
      </c>
      <c r="Y77" s="51"/>
      <c r="Z77" s="49"/>
      <c r="AA77" s="50"/>
      <c r="AB77" s="49"/>
    </row>
    <row r="78" spans="1:28" ht="43.2" x14ac:dyDescent="0.3">
      <c r="A78" s="38">
        <f t="shared" si="13"/>
        <v>70</v>
      </c>
      <c r="B78" s="52" t="s">
        <v>152</v>
      </c>
      <c r="C78" s="53">
        <v>5.923</v>
      </c>
      <c r="D78" s="53">
        <v>6.0529999999999999</v>
      </c>
      <c r="E78" s="54">
        <f t="shared" si="8"/>
        <v>0.12999999999999989</v>
      </c>
      <c r="F78" s="53" t="s">
        <v>26</v>
      </c>
      <c r="G78" s="42" t="s">
        <v>27</v>
      </c>
      <c r="H78" s="43"/>
      <c r="I78" s="53">
        <v>6</v>
      </c>
      <c r="J78" s="53" t="s">
        <v>45</v>
      </c>
      <c r="K78" s="55">
        <f t="shared" si="9"/>
        <v>1</v>
      </c>
      <c r="L78" s="55" t="s">
        <v>46</v>
      </c>
      <c r="M78" s="55">
        <f t="shared" si="10"/>
        <v>1</v>
      </c>
      <c r="N78" s="55" t="s">
        <v>44</v>
      </c>
      <c r="O78" s="55">
        <f t="shared" si="11"/>
        <v>0</v>
      </c>
      <c r="P78" s="55" t="s">
        <v>46</v>
      </c>
      <c r="Q78" s="55" t="s">
        <v>44</v>
      </c>
      <c r="R78" s="55">
        <f t="shared" si="12"/>
        <v>0</v>
      </c>
      <c r="S78" s="55" t="s">
        <v>31</v>
      </c>
      <c r="T78" s="56">
        <v>44796</v>
      </c>
      <c r="U78" s="55" t="s">
        <v>44</v>
      </c>
      <c r="V78" s="55">
        <f t="shared" si="7"/>
        <v>0</v>
      </c>
      <c r="W78" s="57" t="s">
        <v>46</v>
      </c>
      <c r="X78" s="58" t="s">
        <v>158</v>
      </c>
      <c r="Y78" s="51" t="s">
        <v>74</v>
      </c>
      <c r="Z78" s="49" t="s">
        <v>159</v>
      </c>
      <c r="AA78" s="49" t="s">
        <v>160</v>
      </c>
      <c r="AB78" s="79" t="s">
        <v>161</v>
      </c>
    </row>
    <row r="79" spans="1:28" ht="28.8" x14ac:dyDescent="0.3">
      <c r="A79" s="38">
        <f t="shared" si="13"/>
        <v>71</v>
      </c>
      <c r="B79" s="74" t="s">
        <v>162</v>
      </c>
      <c r="C79" s="40">
        <v>9.25</v>
      </c>
      <c r="D79" s="40">
        <v>9.3249999999999993</v>
      </c>
      <c r="E79" s="41">
        <f t="shared" si="8"/>
        <v>7.4999999999999289E-2</v>
      </c>
      <c r="F79" s="40" t="s">
        <v>26</v>
      </c>
      <c r="G79" s="42" t="s">
        <v>27</v>
      </c>
      <c r="H79" s="43"/>
      <c r="I79" s="40">
        <v>5</v>
      </c>
      <c r="J79" s="40" t="s">
        <v>45</v>
      </c>
      <c r="K79" s="44">
        <f t="shared" si="9"/>
        <v>1</v>
      </c>
      <c r="L79" s="44" t="s">
        <v>31</v>
      </c>
      <c r="M79" s="44">
        <f t="shared" si="10"/>
        <v>1</v>
      </c>
      <c r="N79" s="44" t="s">
        <v>31</v>
      </c>
      <c r="O79" s="44">
        <f t="shared" si="11"/>
        <v>1</v>
      </c>
      <c r="P79" s="44" t="s">
        <v>44</v>
      </c>
      <c r="Q79" s="44" t="s">
        <v>31</v>
      </c>
      <c r="R79" s="44">
        <f t="shared" si="12"/>
        <v>1</v>
      </c>
      <c r="S79" s="44" t="s">
        <v>31</v>
      </c>
      <c r="T79" s="45">
        <v>44796</v>
      </c>
      <c r="U79" s="44" t="s">
        <v>46</v>
      </c>
      <c r="V79" s="44">
        <f t="shared" si="7"/>
        <v>1</v>
      </c>
      <c r="W79" s="46" t="s">
        <v>46</v>
      </c>
      <c r="X79" s="47" t="s">
        <v>67</v>
      </c>
      <c r="Y79" s="51"/>
      <c r="Z79" s="49"/>
      <c r="AA79" s="50"/>
      <c r="AB79" s="49"/>
    </row>
    <row r="80" spans="1:28" ht="28.8" x14ac:dyDescent="0.3">
      <c r="A80" s="38">
        <f t="shared" si="13"/>
        <v>72</v>
      </c>
      <c r="B80" s="52">
        <v>48005000</v>
      </c>
      <c r="C80" s="53">
        <v>0.33</v>
      </c>
      <c r="D80" s="53">
        <v>0.37</v>
      </c>
      <c r="E80" s="54">
        <f t="shared" si="8"/>
        <v>3.999999999999998E-2</v>
      </c>
      <c r="F80" s="53" t="s">
        <v>26</v>
      </c>
      <c r="G80" s="42" t="s">
        <v>27</v>
      </c>
      <c r="H80" s="43"/>
      <c r="I80" s="53">
        <v>5</v>
      </c>
      <c r="J80" s="53" t="s">
        <v>45</v>
      </c>
      <c r="K80" s="55">
        <f t="shared" si="9"/>
        <v>1</v>
      </c>
      <c r="L80" s="55" t="s">
        <v>31</v>
      </c>
      <c r="M80" s="55">
        <f t="shared" si="10"/>
        <v>1</v>
      </c>
      <c r="N80" s="55" t="s">
        <v>31</v>
      </c>
      <c r="O80" s="55">
        <f t="shared" si="11"/>
        <v>1</v>
      </c>
      <c r="P80" s="55" t="s">
        <v>44</v>
      </c>
      <c r="Q80" s="55" t="s">
        <v>31</v>
      </c>
      <c r="R80" s="55">
        <f t="shared" si="12"/>
        <v>1</v>
      </c>
      <c r="S80" s="55" t="s">
        <v>31</v>
      </c>
      <c r="T80" s="56">
        <v>44796</v>
      </c>
      <c r="U80" s="55" t="s">
        <v>46</v>
      </c>
      <c r="V80" s="55">
        <f t="shared" si="7"/>
        <v>1</v>
      </c>
      <c r="W80" s="57" t="s">
        <v>46</v>
      </c>
      <c r="X80" s="58" t="s">
        <v>67</v>
      </c>
      <c r="Y80" s="51"/>
      <c r="Z80" s="49"/>
      <c r="AA80" s="50"/>
      <c r="AB80" s="49"/>
    </row>
    <row r="81" spans="1:28" ht="28.8" x14ac:dyDescent="0.3">
      <c r="A81" s="38">
        <f t="shared" si="13"/>
        <v>73</v>
      </c>
      <c r="B81" s="52" t="s">
        <v>163</v>
      </c>
      <c r="C81" s="53">
        <v>0.63300000000000001</v>
      </c>
      <c r="D81" s="53">
        <v>0.78200000000000003</v>
      </c>
      <c r="E81" s="54">
        <f t="shared" si="8"/>
        <v>0.14900000000000002</v>
      </c>
      <c r="F81" s="53" t="s">
        <v>32</v>
      </c>
      <c r="G81" s="53">
        <v>5</v>
      </c>
      <c r="H81" s="60" t="s">
        <v>45</v>
      </c>
      <c r="I81" s="42" t="s">
        <v>27</v>
      </c>
      <c r="J81" s="43"/>
      <c r="K81" s="55">
        <f t="shared" si="9"/>
        <v>1</v>
      </c>
      <c r="L81" s="55" t="s">
        <v>46</v>
      </c>
      <c r="M81" s="55">
        <f t="shared" si="10"/>
        <v>1</v>
      </c>
      <c r="N81" s="55" t="s">
        <v>44</v>
      </c>
      <c r="O81" s="55">
        <f t="shared" si="11"/>
        <v>0</v>
      </c>
      <c r="P81" s="55" t="s">
        <v>44</v>
      </c>
      <c r="Q81" s="55" t="s">
        <v>31</v>
      </c>
      <c r="R81" s="55">
        <f t="shared" si="12"/>
        <v>1</v>
      </c>
      <c r="S81" s="55" t="s">
        <v>31</v>
      </c>
      <c r="T81" s="56">
        <v>44796</v>
      </c>
      <c r="U81" s="55" t="s">
        <v>44</v>
      </c>
      <c r="V81" s="55">
        <f t="shared" si="7"/>
        <v>0</v>
      </c>
      <c r="W81" s="57" t="s">
        <v>46</v>
      </c>
      <c r="X81" s="58" t="s">
        <v>164</v>
      </c>
      <c r="Y81" s="51" t="s">
        <v>74</v>
      </c>
      <c r="Z81" s="49" t="s">
        <v>75</v>
      </c>
      <c r="AA81" s="49" t="s">
        <v>165</v>
      </c>
      <c r="AB81" s="79" t="s">
        <v>166</v>
      </c>
    </row>
    <row r="82" spans="1:28" x14ac:dyDescent="0.3">
      <c r="A82" s="38">
        <f t="shared" si="13"/>
        <v>74</v>
      </c>
      <c r="B82" s="52" t="s">
        <v>163</v>
      </c>
      <c r="C82" s="53">
        <v>0.83</v>
      </c>
      <c r="D82" s="53">
        <v>0.92600000000000005</v>
      </c>
      <c r="E82" s="54">
        <f t="shared" si="8"/>
        <v>9.6000000000000085E-2</v>
      </c>
      <c r="F82" s="53" t="s">
        <v>32</v>
      </c>
      <c r="G82" s="53">
        <v>5</v>
      </c>
      <c r="H82" s="60"/>
      <c r="I82" s="42" t="s">
        <v>27</v>
      </c>
      <c r="J82" s="43"/>
      <c r="K82" s="55">
        <f t="shared" si="9"/>
        <v>1</v>
      </c>
      <c r="L82" s="55" t="s">
        <v>46</v>
      </c>
      <c r="M82" s="55">
        <f t="shared" si="10"/>
        <v>1</v>
      </c>
      <c r="N82" s="55" t="s">
        <v>46</v>
      </c>
      <c r="O82" s="55">
        <f t="shared" si="11"/>
        <v>1</v>
      </c>
      <c r="P82" s="55" t="s">
        <v>46</v>
      </c>
      <c r="Q82" s="55" t="s">
        <v>46</v>
      </c>
      <c r="R82" s="55">
        <f t="shared" si="12"/>
        <v>1</v>
      </c>
      <c r="S82" s="55" t="s">
        <v>31</v>
      </c>
      <c r="T82" s="56">
        <v>44796</v>
      </c>
      <c r="U82" s="55" t="s">
        <v>46</v>
      </c>
      <c r="V82" s="55">
        <f t="shared" si="7"/>
        <v>1</v>
      </c>
      <c r="W82" s="57" t="s">
        <v>46</v>
      </c>
      <c r="X82" s="58" t="s">
        <v>167</v>
      </c>
      <c r="Y82" s="51"/>
      <c r="Z82" s="49"/>
      <c r="AA82" s="50"/>
      <c r="AB82" s="49"/>
    </row>
    <row r="83" spans="1:28" x14ac:dyDescent="0.3">
      <c r="A83" s="38">
        <f t="shared" si="13"/>
        <v>75</v>
      </c>
      <c r="B83" s="39">
        <v>48006000</v>
      </c>
      <c r="C83" s="40">
        <v>0.11</v>
      </c>
      <c r="D83" s="40">
        <v>0.159</v>
      </c>
      <c r="E83" s="41">
        <f t="shared" si="8"/>
        <v>4.9000000000000002E-2</v>
      </c>
      <c r="F83" s="40" t="s">
        <v>26</v>
      </c>
      <c r="G83" s="42" t="s">
        <v>27</v>
      </c>
      <c r="H83" s="43"/>
      <c r="I83" s="40">
        <v>5</v>
      </c>
      <c r="J83" s="40" t="s">
        <v>45</v>
      </c>
      <c r="K83" s="44">
        <f t="shared" si="9"/>
        <v>1</v>
      </c>
      <c r="L83" s="44" t="s">
        <v>46</v>
      </c>
      <c r="M83" s="44">
        <f t="shared" si="10"/>
        <v>1</v>
      </c>
      <c r="N83" s="44" t="s">
        <v>46</v>
      </c>
      <c r="O83" s="44">
        <f t="shared" si="11"/>
        <v>1</v>
      </c>
      <c r="P83" s="44" t="s">
        <v>44</v>
      </c>
      <c r="Q83" s="44" t="s">
        <v>31</v>
      </c>
      <c r="R83" s="44">
        <f t="shared" si="12"/>
        <v>1</v>
      </c>
      <c r="S83" s="44" t="s">
        <v>31</v>
      </c>
      <c r="T83" s="45">
        <v>44796</v>
      </c>
      <c r="U83" s="44" t="s">
        <v>46</v>
      </c>
      <c r="V83" s="44">
        <f t="shared" si="7"/>
        <v>1</v>
      </c>
      <c r="W83" s="46" t="s">
        <v>46</v>
      </c>
      <c r="X83" s="47"/>
      <c r="Y83" s="51"/>
      <c r="Z83" s="49"/>
      <c r="AA83" s="50"/>
      <c r="AB83" s="49"/>
    </row>
    <row r="84" spans="1:28" ht="28.8" x14ac:dyDescent="0.3">
      <c r="A84" s="38">
        <f t="shared" si="13"/>
        <v>76</v>
      </c>
      <c r="B84" s="39" t="s">
        <v>168</v>
      </c>
      <c r="C84" s="40">
        <v>0.159</v>
      </c>
      <c r="D84" s="40">
        <v>0.19</v>
      </c>
      <c r="E84" s="41">
        <f t="shared" si="8"/>
        <v>3.1E-2</v>
      </c>
      <c r="F84" s="40" t="s">
        <v>26</v>
      </c>
      <c r="G84" s="42" t="s">
        <v>27</v>
      </c>
      <c r="H84" s="43"/>
      <c r="I84" s="40">
        <v>8</v>
      </c>
      <c r="J84" s="40" t="s">
        <v>45</v>
      </c>
      <c r="K84" s="44">
        <f t="shared" si="9"/>
        <v>1</v>
      </c>
      <c r="L84" s="44" t="s">
        <v>31</v>
      </c>
      <c r="M84" s="44">
        <f t="shared" si="10"/>
        <v>1</v>
      </c>
      <c r="N84" s="44" t="s">
        <v>31</v>
      </c>
      <c r="O84" s="44">
        <f t="shared" si="11"/>
        <v>1</v>
      </c>
      <c r="P84" s="44" t="s">
        <v>44</v>
      </c>
      <c r="Q84" s="44" t="s">
        <v>31</v>
      </c>
      <c r="R84" s="44">
        <f t="shared" si="12"/>
        <v>1</v>
      </c>
      <c r="S84" s="44" t="s">
        <v>31</v>
      </c>
      <c r="T84" s="45">
        <v>44796</v>
      </c>
      <c r="U84" s="44" t="s">
        <v>31</v>
      </c>
      <c r="V84" s="44">
        <f t="shared" si="7"/>
        <v>1</v>
      </c>
      <c r="W84" s="46" t="s">
        <v>46</v>
      </c>
      <c r="X84" s="47" t="s">
        <v>67</v>
      </c>
      <c r="Y84" s="51"/>
      <c r="Z84" s="49"/>
      <c r="AA84" s="50"/>
      <c r="AB84" s="49"/>
    </row>
    <row r="85" spans="1:28" ht="28.8" x14ac:dyDescent="0.3">
      <c r="A85" s="38">
        <f t="shared" si="13"/>
        <v>77</v>
      </c>
      <c r="B85" s="39">
        <v>48006000</v>
      </c>
      <c r="C85" s="40">
        <v>0.19</v>
      </c>
      <c r="D85" s="40">
        <v>0.27500000000000002</v>
      </c>
      <c r="E85" s="41">
        <f t="shared" si="8"/>
        <v>8.500000000000002E-2</v>
      </c>
      <c r="F85" s="40" t="s">
        <v>26</v>
      </c>
      <c r="G85" s="42" t="s">
        <v>27</v>
      </c>
      <c r="H85" s="43"/>
      <c r="I85" s="40">
        <v>7</v>
      </c>
      <c r="J85" s="40" t="s">
        <v>45</v>
      </c>
      <c r="K85" s="44">
        <f t="shared" si="9"/>
        <v>1</v>
      </c>
      <c r="L85" s="44" t="s">
        <v>31</v>
      </c>
      <c r="M85" s="44">
        <f t="shared" si="10"/>
        <v>1</v>
      </c>
      <c r="N85" s="44" t="s">
        <v>31</v>
      </c>
      <c r="O85" s="44">
        <f t="shared" si="11"/>
        <v>1</v>
      </c>
      <c r="P85" s="44" t="s">
        <v>44</v>
      </c>
      <c r="Q85" s="44" t="s">
        <v>31</v>
      </c>
      <c r="R85" s="44">
        <f t="shared" si="12"/>
        <v>1</v>
      </c>
      <c r="S85" s="44" t="s">
        <v>31</v>
      </c>
      <c r="T85" s="45">
        <v>44796</v>
      </c>
      <c r="U85" s="44" t="s">
        <v>31</v>
      </c>
      <c r="V85" s="44">
        <f t="shared" si="7"/>
        <v>1</v>
      </c>
      <c r="W85" s="46" t="s">
        <v>46</v>
      </c>
      <c r="X85" s="47" t="s">
        <v>67</v>
      </c>
      <c r="Y85" s="51"/>
      <c r="Z85" s="49"/>
      <c r="AA85" s="50"/>
      <c r="AB85" s="49"/>
    </row>
    <row r="86" spans="1:28" x14ac:dyDescent="0.3">
      <c r="A86" s="38">
        <f t="shared" si="13"/>
        <v>78</v>
      </c>
      <c r="B86" s="52">
        <v>48012000</v>
      </c>
      <c r="C86" s="53">
        <v>0.56599999999999995</v>
      </c>
      <c r="D86" s="53">
        <v>0.58599999999999997</v>
      </c>
      <c r="E86" s="54">
        <f t="shared" si="8"/>
        <v>2.0000000000000018E-2</v>
      </c>
      <c r="F86" s="53" t="s">
        <v>32</v>
      </c>
      <c r="G86" s="53">
        <v>5</v>
      </c>
      <c r="H86" s="60" t="s">
        <v>45</v>
      </c>
      <c r="I86" s="42" t="s">
        <v>27</v>
      </c>
      <c r="J86" s="43"/>
      <c r="K86" s="55">
        <f t="shared" si="9"/>
        <v>1</v>
      </c>
      <c r="L86" s="55" t="s">
        <v>46</v>
      </c>
      <c r="M86" s="55">
        <f t="shared" si="10"/>
        <v>1</v>
      </c>
      <c r="N86" s="55" t="s">
        <v>31</v>
      </c>
      <c r="O86" s="55">
        <f t="shared" si="11"/>
        <v>1</v>
      </c>
      <c r="P86" s="55" t="s">
        <v>44</v>
      </c>
      <c r="Q86" s="55" t="s">
        <v>31</v>
      </c>
      <c r="R86" s="55">
        <f t="shared" si="12"/>
        <v>1</v>
      </c>
      <c r="S86" s="55" t="s">
        <v>31</v>
      </c>
      <c r="T86" s="56">
        <v>44796</v>
      </c>
      <c r="U86" s="55" t="s">
        <v>46</v>
      </c>
      <c r="V86" s="55">
        <f t="shared" si="7"/>
        <v>1</v>
      </c>
      <c r="W86" s="57" t="s">
        <v>46</v>
      </c>
      <c r="X86" s="58"/>
      <c r="Y86" s="51"/>
      <c r="Z86" s="49"/>
      <c r="AA86" s="50"/>
      <c r="AB86" s="49"/>
    </row>
    <row r="87" spans="1:28" x14ac:dyDescent="0.3">
      <c r="A87" s="38">
        <f t="shared" si="13"/>
        <v>79</v>
      </c>
      <c r="B87" s="52" t="s">
        <v>169</v>
      </c>
      <c r="C87" s="53">
        <v>1.0660000000000001</v>
      </c>
      <c r="D87" s="53">
        <v>1.091</v>
      </c>
      <c r="E87" s="54">
        <f t="shared" si="8"/>
        <v>2.4999999999999911E-2</v>
      </c>
      <c r="F87" s="53" t="s">
        <v>32</v>
      </c>
      <c r="G87" s="53">
        <v>5</v>
      </c>
      <c r="H87" s="60" t="s">
        <v>45</v>
      </c>
      <c r="I87" s="42" t="s">
        <v>27</v>
      </c>
      <c r="J87" s="43"/>
      <c r="K87" s="55">
        <f t="shared" si="9"/>
        <v>1</v>
      </c>
      <c r="L87" s="55" t="s">
        <v>46</v>
      </c>
      <c r="M87" s="55">
        <f t="shared" si="10"/>
        <v>1</v>
      </c>
      <c r="N87" s="55" t="s">
        <v>46</v>
      </c>
      <c r="O87" s="55">
        <f t="shared" si="11"/>
        <v>1</v>
      </c>
      <c r="P87" s="55" t="s">
        <v>44</v>
      </c>
      <c r="Q87" s="55" t="s">
        <v>31</v>
      </c>
      <c r="R87" s="55">
        <f t="shared" si="12"/>
        <v>1</v>
      </c>
      <c r="S87" s="55" t="s">
        <v>31</v>
      </c>
      <c r="T87" s="56">
        <v>44796</v>
      </c>
      <c r="U87" s="55" t="s">
        <v>46</v>
      </c>
      <c r="V87" s="55">
        <f t="shared" si="7"/>
        <v>1</v>
      </c>
      <c r="W87" s="57" t="s">
        <v>46</v>
      </c>
      <c r="X87" s="58" t="s">
        <v>170</v>
      </c>
      <c r="Y87" s="51"/>
      <c r="Z87" s="49"/>
      <c r="AA87" s="50"/>
      <c r="AB87" s="49"/>
    </row>
    <row r="88" spans="1:28" ht="43.2" x14ac:dyDescent="0.3">
      <c r="A88" s="38">
        <f t="shared" si="13"/>
        <v>80</v>
      </c>
      <c r="B88" s="52" t="s">
        <v>169</v>
      </c>
      <c r="C88" s="53">
        <v>1.1060000000000001</v>
      </c>
      <c r="D88" s="53">
        <v>1.4410000000000001</v>
      </c>
      <c r="E88" s="54">
        <f t="shared" si="8"/>
        <v>0.33499999999999996</v>
      </c>
      <c r="F88" s="53" t="s">
        <v>32</v>
      </c>
      <c r="G88" s="53">
        <v>5</v>
      </c>
      <c r="H88" s="60" t="s">
        <v>45</v>
      </c>
      <c r="I88" s="42" t="s">
        <v>27</v>
      </c>
      <c r="J88" s="43"/>
      <c r="K88" s="55">
        <f t="shared" si="9"/>
        <v>1</v>
      </c>
      <c r="L88" s="55" t="s">
        <v>46</v>
      </c>
      <c r="M88" s="55">
        <f t="shared" si="10"/>
        <v>1</v>
      </c>
      <c r="N88" s="55" t="s">
        <v>44</v>
      </c>
      <c r="O88" s="55">
        <f t="shared" si="11"/>
        <v>0</v>
      </c>
      <c r="P88" s="55" t="s">
        <v>46</v>
      </c>
      <c r="Q88" s="55" t="s">
        <v>44</v>
      </c>
      <c r="R88" s="55">
        <f t="shared" si="12"/>
        <v>0</v>
      </c>
      <c r="S88" s="55" t="s">
        <v>31</v>
      </c>
      <c r="T88" s="56">
        <v>44796</v>
      </c>
      <c r="U88" s="55" t="s">
        <v>44</v>
      </c>
      <c r="V88" s="55">
        <f t="shared" si="7"/>
        <v>0</v>
      </c>
      <c r="W88" s="57" t="s">
        <v>46</v>
      </c>
      <c r="X88" s="58" t="s">
        <v>171</v>
      </c>
      <c r="Y88" s="51" t="s">
        <v>74</v>
      </c>
      <c r="Z88" s="79" t="s">
        <v>172</v>
      </c>
      <c r="AA88" s="79" t="s">
        <v>173</v>
      </c>
      <c r="AB88" s="79" t="s">
        <v>174</v>
      </c>
    </row>
    <row r="89" spans="1:28" ht="28.8" x14ac:dyDescent="0.3">
      <c r="A89" s="38">
        <f t="shared" si="13"/>
        <v>81</v>
      </c>
      <c r="B89" s="52" t="s">
        <v>169</v>
      </c>
      <c r="C89" s="53">
        <v>1.31</v>
      </c>
      <c r="D89" s="53">
        <v>1.5249999999999999</v>
      </c>
      <c r="E89" s="54">
        <f t="shared" si="8"/>
        <v>0.21499999999999986</v>
      </c>
      <c r="F89" s="53" t="s">
        <v>26</v>
      </c>
      <c r="G89" s="42" t="s">
        <v>27</v>
      </c>
      <c r="H89" s="43"/>
      <c r="I89" s="53">
        <v>5</v>
      </c>
      <c r="J89" s="53" t="s">
        <v>45</v>
      </c>
      <c r="K89" s="55">
        <f t="shared" si="9"/>
        <v>1</v>
      </c>
      <c r="L89" s="55" t="s">
        <v>46</v>
      </c>
      <c r="M89" s="55">
        <f t="shared" si="10"/>
        <v>1</v>
      </c>
      <c r="N89" s="55" t="s">
        <v>44</v>
      </c>
      <c r="O89" s="55">
        <f t="shared" si="11"/>
        <v>0</v>
      </c>
      <c r="P89" s="55" t="s">
        <v>44</v>
      </c>
      <c r="Q89" s="55" t="s">
        <v>31</v>
      </c>
      <c r="R89" s="55">
        <f t="shared" si="12"/>
        <v>1</v>
      </c>
      <c r="S89" s="55" t="s">
        <v>31</v>
      </c>
      <c r="T89" s="56">
        <v>44796</v>
      </c>
      <c r="U89" s="55" t="s">
        <v>44</v>
      </c>
      <c r="V89" s="55">
        <f t="shared" si="7"/>
        <v>0</v>
      </c>
      <c r="W89" s="57" t="s">
        <v>46</v>
      </c>
      <c r="X89" s="58" t="s">
        <v>175</v>
      </c>
      <c r="Y89" s="81" t="s">
        <v>74</v>
      </c>
      <c r="Z89" s="79" t="s">
        <v>176</v>
      </c>
      <c r="AA89" s="79" t="s">
        <v>173</v>
      </c>
      <c r="AB89" s="79" t="s">
        <v>174</v>
      </c>
    </row>
    <row r="90" spans="1:28" x14ac:dyDescent="0.3">
      <c r="A90" s="38">
        <f t="shared" si="13"/>
        <v>82</v>
      </c>
      <c r="B90" s="52" t="s">
        <v>169</v>
      </c>
      <c r="C90" s="53">
        <v>1.65</v>
      </c>
      <c r="D90" s="53">
        <v>1.8360000000000001</v>
      </c>
      <c r="E90" s="54">
        <f t="shared" si="8"/>
        <v>0.18600000000000017</v>
      </c>
      <c r="F90" s="53" t="s">
        <v>26</v>
      </c>
      <c r="G90" s="42" t="s">
        <v>27</v>
      </c>
      <c r="H90" s="43"/>
      <c r="I90" s="53">
        <v>5</v>
      </c>
      <c r="J90" s="53" t="s">
        <v>45</v>
      </c>
      <c r="K90" s="55">
        <f t="shared" si="9"/>
        <v>1</v>
      </c>
      <c r="L90" s="55" t="s">
        <v>46</v>
      </c>
      <c r="M90" s="55">
        <f t="shared" si="10"/>
        <v>1</v>
      </c>
      <c r="N90" s="55" t="s">
        <v>46</v>
      </c>
      <c r="O90" s="55">
        <f t="shared" si="11"/>
        <v>1</v>
      </c>
      <c r="P90" s="55" t="s">
        <v>44</v>
      </c>
      <c r="Q90" s="55" t="s">
        <v>31</v>
      </c>
      <c r="R90" s="55">
        <f t="shared" si="12"/>
        <v>1</v>
      </c>
      <c r="S90" s="55" t="s">
        <v>31</v>
      </c>
      <c r="T90" s="56">
        <v>44796</v>
      </c>
      <c r="U90" s="55" t="s">
        <v>46</v>
      </c>
      <c r="V90" s="55">
        <f t="shared" si="7"/>
        <v>1</v>
      </c>
      <c r="W90" s="57" t="s">
        <v>46</v>
      </c>
      <c r="X90" s="58"/>
      <c r="Y90" s="51"/>
      <c r="Z90" s="49"/>
      <c r="AA90" s="50"/>
      <c r="AB90" s="49"/>
    </row>
    <row r="91" spans="1:28" ht="28.8" x14ac:dyDescent="0.3">
      <c r="A91" s="38">
        <f t="shared" si="13"/>
        <v>83</v>
      </c>
      <c r="B91" s="52" t="s">
        <v>169</v>
      </c>
      <c r="C91" s="53">
        <v>1.766</v>
      </c>
      <c r="D91" s="53">
        <v>2.4940000000000002</v>
      </c>
      <c r="E91" s="54">
        <f t="shared" si="8"/>
        <v>0.7280000000000002</v>
      </c>
      <c r="F91" s="53" t="s">
        <v>32</v>
      </c>
      <c r="G91" s="53">
        <v>5</v>
      </c>
      <c r="H91" s="60" t="s">
        <v>45</v>
      </c>
      <c r="I91" s="42" t="s">
        <v>27</v>
      </c>
      <c r="J91" s="43"/>
      <c r="K91" s="55">
        <f t="shared" si="9"/>
        <v>1</v>
      </c>
      <c r="L91" s="55" t="s">
        <v>46</v>
      </c>
      <c r="M91" s="55">
        <f t="shared" si="10"/>
        <v>1</v>
      </c>
      <c r="N91" s="55" t="s">
        <v>46</v>
      </c>
      <c r="O91" s="55">
        <f t="shared" si="11"/>
        <v>1</v>
      </c>
      <c r="P91" s="55" t="s">
        <v>46</v>
      </c>
      <c r="Q91" s="55" t="s">
        <v>46</v>
      </c>
      <c r="R91" s="55">
        <f t="shared" si="12"/>
        <v>1</v>
      </c>
      <c r="S91" s="55" t="s">
        <v>31</v>
      </c>
      <c r="T91" s="56">
        <v>44796</v>
      </c>
      <c r="U91" s="55" t="s">
        <v>46</v>
      </c>
      <c r="V91" s="55">
        <f t="shared" si="7"/>
        <v>1</v>
      </c>
      <c r="W91" s="57" t="s">
        <v>46</v>
      </c>
      <c r="X91" s="58" t="s">
        <v>177</v>
      </c>
      <c r="Y91" s="51"/>
      <c r="Z91" s="49"/>
      <c r="AA91" s="50"/>
      <c r="AB91" s="49"/>
    </row>
    <row r="92" spans="1:28" ht="28.95" customHeight="1" x14ac:dyDescent="0.3">
      <c r="A92" s="38">
        <f t="shared" si="13"/>
        <v>84</v>
      </c>
      <c r="B92" s="52" t="s">
        <v>169</v>
      </c>
      <c r="C92" s="53">
        <v>2.9260000000000002</v>
      </c>
      <c r="D92" s="53">
        <v>3.1909999999999998</v>
      </c>
      <c r="E92" s="54">
        <f t="shared" si="8"/>
        <v>0.26499999999999968</v>
      </c>
      <c r="F92" s="53" t="s">
        <v>32</v>
      </c>
      <c r="G92" s="53">
        <v>5</v>
      </c>
      <c r="H92" s="60" t="s">
        <v>45</v>
      </c>
      <c r="I92" s="42" t="s">
        <v>27</v>
      </c>
      <c r="J92" s="43"/>
      <c r="K92" s="55">
        <f t="shared" si="9"/>
        <v>1</v>
      </c>
      <c r="L92" s="55" t="s">
        <v>46</v>
      </c>
      <c r="M92" s="55">
        <f t="shared" si="10"/>
        <v>1</v>
      </c>
      <c r="N92" s="55" t="s">
        <v>44</v>
      </c>
      <c r="O92" s="55">
        <f t="shared" si="11"/>
        <v>0</v>
      </c>
      <c r="P92" s="55" t="s">
        <v>44</v>
      </c>
      <c r="Q92" s="55" t="s">
        <v>31</v>
      </c>
      <c r="R92" s="55">
        <f t="shared" si="12"/>
        <v>1</v>
      </c>
      <c r="S92" s="55" t="s">
        <v>31</v>
      </c>
      <c r="T92" s="56">
        <v>44796</v>
      </c>
      <c r="U92" s="55" t="s">
        <v>44</v>
      </c>
      <c r="V92" s="55">
        <f t="shared" si="7"/>
        <v>0</v>
      </c>
      <c r="W92" s="57" t="s">
        <v>46</v>
      </c>
      <c r="X92" s="58" t="s">
        <v>178</v>
      </c>
      <c r="Y92" s="51" t="s">
        <v>74</v>
      </c>
      <c r="Z92" s="49" t="s">
        <v>179</v>
      </c>
      <c r="AA92" s="49" t="s">
        <v>173</v>
      </c>
      <c r="AB92" s="49" t="s">
        <v>174</v>
      </c>
    </row>
    <row r="93" spans="1:28" ht="43.2" x14ac:dyDescent="0.3">
      <c r="A93" s="38">
        <f t="shared" si="13"/>
        <v>85</v>
      </c>
      <c r="B93" s="52" t="s">
        <v>169</v>
      </c>
      <c r="C93" s="53">
        <v>3.52</v>
      </c>
      <c r="D93" s="53">
        <v>3.569</v>
      </c>
      <c r="E93" s="54">
        <f t="shared" si="8"/>
        <v>4.8999999999999932E-2</v>
      </c>
      <c r="F93" s="53" t="s">
        <v>26</v>
      </c>
      <c r="G93" s="42" t="s">
        <v>27</v>
      </c>
      <c r="H93" s="43"/>
      <c r="I93" s="53">
        <v>4</v>
      </c>
      <c r="J93" s="53" t="s">
        <v>45</v>
      </c>
      <c r="K93" s="55">
        <f t="shared" si="9"/>
        <v>0</v>
      </c>
      <c r="L93" s="55" t="s">
        <v>46</v>
      </c>
      <c r="M93" s="55">
        <f t="shared" si="10"/>
        <v>1</v>
      </c>
      <c r="N93" s="55" t="s">
        <v>44</v>
      </c>
      <c r="O93" s="55">
        <f t="shared" si="11"/>
        <v>0</v>
      </c>
      <c r="P93" s="55" t="s">
        <v>46</v>
      </c>
      <c r="Q93" s="55" t="s">
        <v>44</v>
      </c>
      <c r="R93" s="55">
        <f t="shared" si="12"/>
        <v>0</v>
      </c>
      <c r="S93" s="55" t="s">
        <v>31</v>
      </c>
      <c r="T93" s="56">
        <v>44796</v>
      </c>
      <c r="U93" s="55" t="s">
        <v>44</v>
      </c>
      <c r="V93" s="55">
        <f t="shared" si="7"/>
        <v>0</v>
      </c>
      <c r="W93" s="57" t="s">
        <v>46</v>
      </c>
      <c r="X93" s="58" t="s">
        <v>180</v>
      </c>
      <c r="Y93" s="51" t="s">
        <v>74</v>
      </c>
      <c r="Z93" s="49" t="s">
        <v>181</v>
      </c>
      <c r="AA93" s="49" t="s">
        <v>173</v>
      </c>
      <c r="AB93" s="49" t="s">
        <v>174</v>
      </c>
    </row>
    <row r="94" spans="1:28" ht="28.8" x14ac:dyDescent="0.3">
      <c r="A94" s="38">
        <f t="shared" si="13"/>
        <v>86</v>
      </c>
      <c r="B94" s="52">
        <v>48012000</v>
      </c>
      <c r="C94" s="53">
        <v>3.536</v>
      </c>
      <c r="D94" s="53">
        <v>3.641</v>
      </c>
      <c r="E94" s="54">
        <f t="shared" si="8"/>
        <v>0.10499999999999998</v>
      </c>
      <c r="F94" s="53" t="s">
        <v>32</v>
      </c>
      <c r="G94" s="53">
        <v>5</v>
      </c>
      <c r="H94" s="60" t="s">
        <v>45</v>
      </c>
      <c r="I94" s="42" t="s">
        <v>27</v>
      </c>
      <c r="J94" s="43"/>
      <c r="K94" s="55">
        <f t="shared" si="9"/>
        <v>1</v>
      </c>
      <c r="L94" s="55" t="s">
        <v>46</v>
      </c>
      <c r="M94" s="55">
        <f t="shared" si="10"/>
        <v>1</v>
      </c>
      <c r="N94" s="55" t="s">
        <v>46</v>
      </c>
      <c r="O94" s="55">
        <f t="shared" si="11"/>
        <v>1</v>
      </c>
      <c r="P94" s="55" t="s">
        <v>46</v>
      </c>
      <c r="Q94" s="55" t="s">
        <v>44</v>
      </c>
      <c r="R94" s="55">
        <f t="shared" si="12"/>
        <v>0</v>
      </c>
      <c r="S94" s="55" t="s">
        <v>31</v>
      </c>
      <c r="T94" s="56">
        <v>44797</v>
      </c>
      <c r="U94" s="55" t="s">
        <v>44</v>
      </c>
      <c r="V94" s="55">
        <f t="shared" si="7"/>
        <v>0</v>
      </c>
      <c r="W94" s="57" t="s">
        <v>46</v>
      </c>
      <c r="X94" s="58" t="s">
        <v>182</v>
      </c>
      <c r="Y94" s="51" t="s">
        <v>74</v>
      </c>
      <c r="Z94" s="49" t="s">
        <v>179</v>
      </c>
      <c r="AA94" s="49" t="s">
        <v>173</v>
      </c>
      <c r="AB94" s="49" t="s">
        <v>174</v>
      </c>
    </row>
    <row r="95" spans="1:28" ht="28.8" x14ac:dyDescent="0.3">
      <c r="A95" s="38">
        <f t="shared" si="13"/>
        <v>87</v>
      </c>
      <c r="B95" s="52" t="s">
        <v>169</v>
      </c>
      <c r="C95" s="53">
        <v>3.59</v>
      </c>
      <c r="D95" s="53">
        <v>3.67</v>
      </c>
      <c r="E95" s="54">
        <f t="shared" si="8"/>
        <v>8.0000000000000071E-2</v>
      </c>
      <c r="F95" s="53" t="s">
        <v>26</v>
      </c>
      <c r="G95" s="42" t="s">
        <v>27</v>
      </c>
      <c r="H95" s="43"/>
      <c r="I95" s="53">
        <v>6</v>
      </c>
      <c r="J95" s="53" t="s">
        <v>45</v>
      </c>
      <c r="K95" s="55">
        <f t="shared" si="9"/>
        <v>1</v>
      </c>
      <c r="L95" s="55" t="s">
        <v>46</v>
      </c>
      <c r="M95" s="55">
        <f t="shared" si="10"/>
        <v>1</v>
      </c>
      <c r="N95" s="55" t="s">
        <v>31</v>
      </c>
      <c r="O95" s="55">
        <f t="shared" si="11"/>
        <v>1</v>
      </c>
      <c r="P95" s="55" t="s">
        <v>44</v>
      </c>
      <c r="Q95" s="55" t="s">
        <v>31</v>
      </c>
      <c r="R95" s="55">
        <f t="shared" si="12"/>
        <v>1</v>
      </c>
      <c r="S95" s="55" t="s">
        <v>31</v>
      </c>
      <c r="T95" s="56">
        <v>44797</v>
      </c>
      <c r="U95" s="55" t="s">
        <v>46</v>
      </c>
      <c r="V95" s="55">
        <f t="shared" si="7"/>
        <v>1</v>
      </c>
      <c r="W95" s="57" t="s">
        <v>46</v>
      </c>
      <c r="X95" s="58" t="s">
        <v>67</v>
      </c>
      <c r="Y95" s="51"/>
      <c r="Z95" s="49"/>
      <c r="AA95" s="50"/>
      <c r="AB95" s="49"/>
    </row>
    <row r="96" spans="1:28" ht="28.8" x14ac:dyDescent="0.3">
      <c r="A96" s="38">
        <f t="shared" si="13"/>
        <v>88</v>
      </c>
      <c r="B96" s="52" t="s">
        <v>169</v>
      </c>
      <c r="C96" s="53">
        <v>3.93</v>
      </c>
      <c r="D96" s="53">
        <v>3.99</v>
      </c>
      <c r="E96" s="54">
        <f t="shared" si="8"/>
        <v>6.0000000000000053E-2</v>
      </c>
      <c r="F96" s="53" t="s">
        <v>26</v>
      </c>
      <c r="G96" s="42" t="s">
        <v>27</v>
      </c>
      <c r="H96" s="43"/>
      <c r="I96" s="53">
        <v>5</v>
      </c>
      <c r="J96" s="53" t="s">
        <v>45</v>
      </c>
      <c r="K96" s="55">
        <f t="shared" si="9"/>
        <v>1</v>
      </c>
      <c r="L96" s="55" t="s">
        <v>31</v>
      </c>
      <c r="M96" s="55">
        <f t="shared" si="10"/>
        <v>1</v>
      </c>
      <c r="N96" s="55" t="s">
        <v>31</v>
      </c>
      <c r="O96" s="55">
        <f t="shared" si="11"/>
        <v>1</v>
      </c>
      <c r="P96" s="55" t="s">
        <v>44</v>
      </c>
      <c r="Q96" s="55" t="s">
        <v>31</v>
      </c>
      <c r="R96" s="55">
        <f t="shared" si="12"/>
        <v>1</v>
      </c>
      <c r="S96" s="55" t="s">
        <v>31</v>
      </c>
      <c r="T96" s="56">
        <v>44797</v>
      </c>
      <c r="U96" s="55" t="s">
        <v>31</v>
      </c>
      <c r="V96" s="55">
        <f t="shared" si="7"/>
        <v>1</v>
      </c>
      <c r="W96" s="57" t="s">
        <v>46</v>
      </c>
      <c r="X96" s="58" t="s">
        <v>183</v>
      </c>
      <c r="Y96" s="51"/>
      <c r="Z96" s="49"/>
      <c r="AA96" s="50"/>
      <c r="AB96" s="82"/>
    </row>
    <row r="97" spans="1:28" ht="115.2" x14ac:dyDescent="0.3">
      <c r="A97" s="38">
        <f t="shared" si="13"/>
        <v>89</v>
      </c>
      <c r="B97" s="52" t="s">
        <v>169</v>
      </c>
      <c r="C97" s="53">
        <v>4.0659999999999998</v>
      </c>
      <c r="D97" s="53">
        <v>4.5910000000000002</v>
      </c>
      <c r="E97" s="54">
        <f t="shared" si="8"/>
        <v>0.52500000000000036</v>
      </c>
      <c r="F97" s="53" t="s">
        <v>32</v>
      </c>
      <c r="G97" s="53">
        <v>5</v>
      </c>
      <c r="H97" s="60" t="s">
        <v>45</v>
      </c>
      <c r="I97" s="42" t="s">
        <v>27</v>
      </c>
      <c r="J97" s="43"/>
      <c r="K97" s="55">
        <f t="shared" si="9"/>
        <v>1</v>
      </c>
      <c r="L97" s="55" t="s">
        <v>46</v>
      </c>
      <c r="M97" s="55">
        <f t="shared" si="10"/>
        <v>1</v>
      </c>
      <c r="N97" s="55" t="s">
        <v>46</v>
      </c>
      <c r="O97" s="55">
        <f t="shared" si="11"/>
        <v>1</v>
      </c>
      <c r="P97" s="55" t="s">
        <v>46</v>
      </c>
      <c r="Q97" s="55" t="s">
        <v>44</v>
      </c>
      <c r="R97" s="55">
        <f t="shared" si="12"/>
        <v>0</v>
      </c>
      <c r="S97" s="55" t="s">
        <v>31</v>
      </c>
      <c r="T97" s="56">
        <v>44797</v>
      </c>
      <c r="U97" s="55" t="s">
        <v>44</v>
      </c>
      <c r="V97" s="55">
        <f t="shared" si="7"/>
        <v>0</v>
      </c>
      <c r="W97" s="57" t="s">
        <v>46</v>
      </c>
      <c r="X97" s="58" t="s">
        <v>184</v>
      </c>
      <c r="Y97" s="51" t="s">
        <v>74</v>
      </c>
      <c r="Z97" s="79" t="s">
        <v>185</v>
      </c>
      <c r="AA97" s="79" t="s">
        <v>186</v>
      </c>
      <c r="AB97" s="49" t="s">
        <v>187</v>
      </c>
    </row>
    <row r="98" spans="1:28" ht="28.8" x14ac:dyDescent="0.3">
      <c r="A98" s="38">
        <f t="shared" si="13"/>
        <v>90</v>
      </c>
      <c r="B98" s="52" t="s">
        <v>169</v>
      </c>
      <c r="C98" s="53">
        <v>4.5910000000000002</v>
      </c>
      <c r="D98" s="53">
        <v>4.6109999999999998</v>
      </c>
      <c r="E98" s="54">
        <f t="shared" si="8"/>
        <v>1.9999999999999574E-2</v>
      </c>
      <c r="F98" s="53" t="s">
        <v>32</v>
      </c>
      <c r="G98" s="53">
        <v>5</v>
      </c>
      <c r="H98" s="60" t="s">
        <v>45</v>
      </c>
      <c r="I98" s="42" t="s">
        <v>27</v>
      </c>
      <c r="J98" s="43"/>
      <c r="K98" s="55">
        <f t="shared" si="9"/>
        <v>1</v>
      </c>
      <c r="L98" s="55" t="s">
        <v>46</v>
      </c>
      <c r="M98" s="55">
        <f t="shared" si="10"/>
        <v>1</v>
      </c>
      <c r="N98" s="55" t="s">
        <v>46</v>
      </c>
      <c r="O98" s="55">
        <f t="shared" si="11"/>
        <v>1</v>
      </c>
      <c r="P98" s="55" t="s">
        <v>46</v>
      </c>
      <c r="Q98" s="55" t="s">
        <v>44</v>
      </c>
      <c r="R98" s="55">
        <f t="shared" si="12"/>
        <v>0</v>
      </c>
      <c r="S98" s="55" t="s">
        <v>31</v>
      </c>
      <c r="T98" s="56">
        <v>44797</v>
      </c>
      <c r="U98" s="55" t="s">
        <v>44</v>
      </c>
      <c r="V98" s="55">
        <f t="shared" si="7"/>
        <v>0</v>
      </c>
      <c r="W98" s="57" t="s">
        <v>46</v>
      </c>
      <c r="X98" s="58" t="s">
        <v>188</v>
      </c>
      <c r="Y98" s="51" t="s">
        <v>74</v>
      </c>
      <c r="Z98" s="79" t="s">
        <v>75</v>
      </c>
      <c r="AA98" s="82" t="s">
        <v>189</v>
      </c>
      <c r="AB98" s="79" t="s">
        <v>190</v>
      </c>
    </row>
    <row r="99" spans="1:28" ht="28.8" x14ac:dyDescent="0.3">
      <c r="A99" s="38">
        <f t="shared" si="13"/>
        <v>91</v>
      </c>
      <c r="B99" s="52" t="s">
        <v>169</v>
      </c>
      <c r="C99" s="53">
        <v>5.0910000000000002</v>
      </c>
      <c r="D99" s="53">
        <v>5.4260000000000002</v>
      </c>
      <c r="E99" s="54">
        <f t="shared" si="8"/>
        <v>0.33499999999999996</v>
      </c>
      <c r="F99" s="53" t="s">
        <v>32</v>
      </c>
      <c r="G99" s="53">
        <v>5</v>
      </c>
      <c r="H99" s="60" t="s">
        <v>45</v>
      </c>
      <c r="I99" s="42" t="s">
        <v>27</v>
      </c>
      <c r="J99" s="43"/>
      <c r="K99" s="55">
        <f t="shared" si="9"/>
        <v>1</v>
      </c>
      <c r="L99" s="55" t="s">
        <v>46</v>
      </c>
      <c r="M99" s="55">
        <f t="shared" si="10"/>
        <v>1</v>
      </c>
      <c r="N99" s="55" t="s">
        <v>46</v>
      </c>
      <c r="O99" s="55">
        <f t="shared" si="11"/>
        <v>1</v>
      </c>
      <c r="P99" s="55" t="s">
        <v>46</v>
      </c>
      <c r="Q99" s="55" t="s">
        <v>44</v>
      </c>
      <c r="R99" s="55">
        <f t="shared" si="12"/>
        <v>0</v>
      </c>
      <c r="S99" s="55" t="s">
        <v>31</v>
      </c>
      <c r="T99" s="56">
        <v>44797</v>
      </c>
      <c r="U99" s="55" t="s">
        <v>44</v>
      </c>
      <c r="V99" s="55">
        <f t="shared" si="7"/>
        <v>0</v>
      </c>
      <c r="W99" s="57" t="s">
        <v>46</v>
      </c>
      <c r="X99" s="58" t="s">
        <v>191</v>
      </c>
      <c r="Y99" s="51" t="s">
        <v>74</v>
      </c>
      <c r="Z99" s="79" t="s">
        <v>75</v>
      </c>
      <c r="AA99" s="82" t="s">
        <v>189</v>
      </c>
      <c r="AB99" s="79" t="s">
        <v>190</v>
      </c>
    </row>
    <row r="100" spans="1:28" x14ac:dyDescent="0.3">
      <c r="A100" s="38">
        <f t="shared" si="13"/>
        <v>92</v>
      </c>
      <c r="B100" s="52" t="s">
        <v>169</v>
      </c>
      <c r="C100" s="53">
        <v>8.5679999999999996</v>
      </c>
      <c r="D100" s="53">
        <v>8.593</v>
      </c>
      <c r="E100" s="54">
        <f t="shared" si="8"/>
        <v>2.5000000000000355E-2</v>
      </c>
      <c r="F100" s="53" t="s">
        <v>26</v>
      </c>
      <c r="G100" s="42" t="s">
        <v>27</v>
      </c>
      <c r="H100" s="43"/>
      <c r="I100" s="53">
        <v>5</v>
      </c>
      <c r="J100" s="53" t="s">
        <v>47</v>
      </c>
      <c r="K100" s="55">
        <f t="shared" si="9"/>
        <v>1</v>
      </c>
      <c r="L100" s="55" t="s">
        <v>31</v>
      </c>
      <c r="M100" s="55">
        <f t="shared" si="10"/>
        <v>1</v>
      </c>
      <c r="N100" s="55" t="s">
        <v>31</v>
      </c>
      <c r="O100" s="55">
        <f t="shared" si="11"/>
        <v>1</v>
      </c>
      <c r="P100" s="55" t="s">
        <v>44</v>
      </c>
      <c r="Q100" s="55" t="s">
        <v>31</v>
      </c>
      <c r="R100" s="55">
        <f t="shared" si="12"/>
        <v>1</v>
      </c>
      <c r="S100" s="55" t="s">
        <v>31</v>
      </c>
      <c r="T100" s="56">
        <v>44797</v>
      </c>
      <c r="U100" s="55" t="s">
        <v>31</v>
      </c>
      <c r="V100" s="55">
        <f t="shared" si="7"/>
        <v>1</v>
      </c>
      <c r="W100" s="57" t="s">
        <v>46</v>
      </c>
      <c r="X100" s="58" t="s">
        <v>102</v>
      </c>
      <c r="Y100" s="51"/>
      <c r="Z100" s="49"/>
      <c r="AA100" s="50"/>
      <c r="AB100" s="49"/>
    </row>
    <row r="101" spans="1:28" x14ac:dyDescent="0.3">
      <c r="A101" s="38">
        <f t="shared" si="13"/>
        <v>93</v>
      </c>
      <c r="B101" s="52" t="s">
        <v>169</v>
      </c>
      <c r="C101" s="53">
        <v>9.0410000000000004</v>
      </c>
      <c r="D101" s="53">
        <v>9.1460000000000008</v>
      </c>
      <c r="E101" s="54">
        <f t="shared" si="8"/>
        <v>0.10500000000000043</v>
      </c>
      <c r="F101" s="53" t="s">
        <v>32</v>
      </c>
      <c r="G101" s="53">
        <v>5</v>
      </c>
      <c r="H101" s="60" t="s">
        <v>47</v>
      </c>
      <c r="I101" s="42" t="s">
        <v>27</v>
      </c>
      <c r="J101" s="43"/>
      <c r="K101" s="55">
        <f t="shared" si="9"/>
        <v>1</v>
      </c>
      <c r="L101" s="55" t="s">
        <v>31</v>
      </c>
      <c r="M101" s="55">
        <f t="shared" si="10"/>
        <v>1</v>
      </c>
      <c r="N101" s="61" t="s">
        <v>46</v>
      </c>
      <c r="O101" s="55">
        <f t="shared" si="11"/>
        <v>1</v>
      </c>
      <c r="P101" s="55" t="s">
        <v>44</v>
      </c>
      <c r="Q101" s="55" t="s">
        <v>31</v>
      </c>
      <c r="R101" s="55">
        <f t="shared" si="12"/>
        <v>1</v>
      </c>
      <c r="S101" s="55" t="s">
        <v>31</v>
      </c>
      <c r="T101" s="56">
        <v>44797</v>
      </c>
      <c r="U101" s="61" t="s">
        <v>46</v>
      </c>
      <c r="V101" s="55">
        <f t="shared" si="7"/>
        <v>1</v>
      </c>
      <c r="W101" s="57" t="s">
        <v>46</v>
      </c>
      <c r="X101" s="58" t="s">
        <v>192</v>
      </c>
      <c r="Y101" s="51" t="s">
        <v>70</v>
      </c>
      <c r="Z101" s="82" t="s">
        <v>193</v>
      </c>
      <c r="AA101" s="83"/>
      <c r="AB101" s="80" t="s">
        <v>72</v>
      </c>
    </row>
    <row r="102" spans="1:28" ht="43.2" x14ac:dyDescent="0.3">
      <c r="A102" s="38">
        <f t="shared" si="13"/>
        <v>94</v>
      </c>
      <c r="B102" s="52" t="s">
        <v>169</v>
      </c>
      <c r="C102" s="53">
        <v>9.57</v>
      </c>
      <c r="D102" s="53">
        <v>9.5850000000000009</v>
      </c>
      <c r="E102" s="54">
        <f t="shared" si="8"/>
        <v>1.5000000000000568E-2</v>
      </c>
      <c r="F102" s="53" t="s">
        <v>32</v>
      </c>
      <c r="G102" s="53">
        <v>3</v>
      </c>
      <c r="H102" s="60" t="s">
        <v>45</v>
      </c>
      <c r="I102" s="42" t="s">
        <v>27</v>
      </c>
      <c r="J102" s="43"/>
      <c r="K102" s="55">
        <f t="shared" si="9"/>
        <v>0</v>
      </c>
      <c r="L102" s="55" t="s">
        <v>46</v>
      </c>
      <c r="M102" s="55">
        <f t="shared" si="10"/>
        <v>1</v>
      </c>
      <c r="N102" s="55" t="s">
        <v>46</v>
      </c>
      <c r="O102" s="55">
        <f t="shared" si="11"/>
        <v>1</v>
      </c>
      <c r="P102" s="55" t="s">
        <v>46</v>
      </c>
      <c r="Q102" s="55" t="s">
        <v>44</v>
      </c>
      <c r="R102" s="55">
        <f t="shared" si="12"/>
        <v>0</v>
      </c>
      <c r="S102" s="55" t="s">
        <v>31</v>
      </c>
      <c r="T102" s="56">
        <v>44797</v>
      </c>
      <c r="U102" s="55" t="s">
        <v>44</v>
      </c>
      <c r="V102" s="55">
        <f t="shared" si="7"/>
        <v>0</v>
      </c>
      <c r="W102" s="57" t="s">
        <v>46</v>
      </c>
      <c r="X102" s="58" t="s">
        <v>194</v>
      </c>
      <c r="Y102" s="51" t="s">
        <v>74</v>
      </c>
      <c r="Z102" s="49" t="s">
        <v>195</v>
      </c>
      <c r="AA102" s="50" t="s">
        <v>115</v>
      </c>
      <c r="AB102" s="49" t="s">
        <v>116</v>
      </c>
    </row>
    <row r="103" spans="1:28" ht="90" customHeight="1" x14ac:dyDescent="0.3">
      <c r="A103" s="38">
        <f t="shared" si="13"/>
        <v>95</v>
      </c>
      <c r="B103" s="39">
        <v>48013002</v>
      </c>
      <c r="C103" s="40">
        <v>1.399</v>
      </c>
      <c r="D103" s="40">
        <v>1.5289999999999999</v>
      </c>
      <c r="E103" s="41">
        <f t="shared" si="8"/>
        <v>0.12999999999999989</v>
      </c>
      <c r="F103" s="40" t="s">
        <v>26</v>
      </c>
      <c r="G103" s="42" t="s">
        <v>27</v>
      </c>
      <c r="H103" s="43"/>
      <c r="I103" s="40">
        <v>5</v>
      </c>
      <c r="J103" s="40" t="s">
        <v>45</v>
      </c>
      <c r="K103" s="44">
        <f t="shared" si="9"/>
        <v>1</v>
      </c>
      <c r="L103" s="44" t="s">
        <v>46</v>
      </c>
      <c r="M103" s="44">
        <f t="shared" si="10"/>
        <v>1</v>
      </c>
      <c r="N103" s="44" t="s">
        <v>44</v>
      </c>
      <c r="O103" s="44">
        <f t="shared" si="11"/>
        <v>0</v>
      </c>
      <c r="P103" s="44" t="s">
        <v>44</v>
      </c>
      <c r="Q103" s="44" t="s">
        <v>31</v>
      </c>
      <c r="R103" s="44">
        <f t="shared" si="12"/>
        <v>1</v>
      </c>
      <c r="S103" s="44" t="s">
        <v>31</v>
      </c>
      <c r="T103" s="45">
        <v>44798</v>
      </c>
      <c r="U103" s="44" t="s">
        <v>44</v>
      </c>
      <c r="V103" s="44">
        <f t="shared" si="7"/>
        <v>0</v>
      </c>
      <c r="W103" s="46" t="s">
        <v>46</v>
      </c>
      <c r="X103" s="47" t="s">
        <v>196</v>
      </c>
      <c r="Y103" s="51" t="s">
        <v>74</v>
      </c>
      <c r="Z103" s="49" t="s">
        <v>75</v>
      </c>
      <c r="AA103" s="49" t="s">
        <v>76</v>
      </c>
      <c r="AB103" s="49" t="s">
        <v>77</v>
      </c>
    </row>
    <row r="104" spans="1:28" x14ac:dyDescent="0.3">
      <c r="A104" s="38">
        <f t="shared" si="13"/>
        <v>96</v>
      </c>
      <c r="B104" s="52">
        <v>48013000</v>
      </c>
      <c r="C104" s="53">
        <v>3.9849999999999999</v>
      </c>
      <c r="D104" s="53">
        <v>4.0739999999999998</v>
      </c>
      <c r="E104" s="54">
        <f t="shared" si="8"/>
        <v>8.8999999999999968E-2</v>
      </c>
      <c r="F104" s="53" t="s">
        <v>32</v>
      </c>
      <c r="G104" s="53">
        <v>5</v>
      </c>
      <c r="H104" s="60" t="s">
        <v>45</v>
      </c>
      <c r="I104" s="42" t="s">
        <v>27</v>
      </c>
      <c r="J104" s="43"/>
      <c r="K104" s="55">
        <f t="shared" si="9"/>
        <v>1</v>
      </c>
      <c r="L104" s="55" t="s">
        <v>46</v>
      </c>
      <c r="M104" s="55">
        <f t="shared" si="10"/>
        <v>1</v>
      </c>
      <c r="N104" s="55" t="s">
        <v>46</v>
      </c>
      <c r="O104" s="55">
        <f t="shared" si="11"/>
        <v>1</v>
      </c>
      <c r="P104" s="55" t="s">
        <v>46</v>
      </c>
      <c r="Q104" s="55" t="s">
        <v>46</v>
      </c>
      <c r="R104" s="55">
        <f t="shared" si="12"/>
        <v>1</v>
      </c>
      <c r="S104" s="55" t="s">
        <v>31</v>
      </c>
      <c r="T104" s="56">
        <v>44798</v>
      </c>
      <c r="U104" s="55" t="s">
        <v>46</v>
      </c>
      <c r="V104" s="55">
        <f t="shared" si="7"/>
        <v>1</v>
      </c>
      <c r="W104" s="57" t="s">
        <v>46</v>
      </c>
      <c r="X104" s="58" t="s">
        <v>197</v>
      </c>
      <c r="Y104" s="51"/>
      <c r="Z104" s="49"/>
      <c r="AA104" s="50"/>
      <c r="AB104" s="49"/>
    </row>
    <row r="105" spans="1:28" ht="43.2" x14ac:dyDescent="0.3">
      <c r="A105" s="38">
        <f t="shared" si="13"/>
        <v>97</v>
      </c>
      <c r="B105" s="39">
        <v>48020000</v>
      </c>
      <c r="C105" s="40">
        <v>12.836</v>
      </c>
      <c r="D105" s="40">
        <v>13.004</v>
      </c>
      <c r="E105" s="41">
        <f t="shared" si="8"/>
        <v>0.16799999999999926</v>
      </c>
      <c r="F105" s="40" t="s">
        <v>26</v>
      </c>
      <c r="G105" s="42" t="s">
        <v>27</v>
      </c>
      <c r="H105" s="43"/>
      <c r="I105" s="40">
        <v>6</v>
      </c>
      <c r="J105" s="40" t="s">
        <v>45</v>
      </c>
      <c r="K105" s="44">
        <f t="shared" si="9"/>
        <v>1</v>
      </c>
      <c r="L105" s="44" t="s">
        <v>46</v>
      </c>
      <c r="M105" s="44">
        <f t="shared" si="10"/>
        <v>1</v>
      </c>
      <c r="N105" s="44" t="s">
        <v>46</v>
      </c>
      <c r="O105" s="44">
        <f t="shared" si="11"/>
        <v>1</v>
      </c>
      <c r="P105" s="44" t="s">
        <v>46</v>
      </c>
      <c r="Q105" s="44" t="s">
        <v>44</v>
      </c>
      <c r="R105" s="44">
        <f t="shared" si="12"/>
        <v>0</v>
      </c>
      <c r="S105" s="44" t="s">
        <v>31</v>
      </c>
      <c r="T105" s="45">
        <v>44798</v>
      </c>
      <c r="U105" s="44" t="s">
        <v>44</v>
      </c>
      <c r="V105" s="44">
        <f t="shared" si="7"/>
        <v>0</v>
      </c>
      <c r="W105" s="46" t="s">
        <v>46</v>
      </c>
      <c r="X105" s="47" t="s">
        <v>198</v>
      </c>
      <c r="Y105" s="51" t="s">
        <v>74</v>
      </c>
      <c r="Z105" s="49" t="s">
        <v>75</v>
      </c>
      <c r="AA105" s="50" t="s">
        <v>115</v>
      </c>
      <c r="AB105" s="49" t="s">
        <v>116</v>
      </c>
    </row>
    <row r="106" spans="1:28" ht="43.2" x14ac:dyDescent="0.3">
      <c r="A106" s="38">
        <f t="shared" si="13"/>
        <v>98</v>
      </c>
      <c r="B106" s="39" t="s">
        <v>199</v>
      </c>
      <c r="C106" s="40">
        <v>14.91</v>
      </c>
      <c r="D106" s="40">
        <v>15.154999999999999</v>
      </c>
      <c r="E106" s="41">
        <f t="shared" si="8"/>
        <v>0.24499999999999922</v>
      </c>
      <c r="F106" s="40" t="s">
        <v>26</v>
      </c>
      <c r="G106" s="42" t="s">
        <v>27</v>
      </c>
      <c r="H106" s="43"/>
      <c r="I106" s="40">
        <v>6</v>
      </c>
      <c r="J106" s="40" t="s">
        <v>45</v>
      </c>
      <c r="K106" s="44">
        <f t="shared" si="9"/>
        <v>1</v>
      </c>
      <c r="L106" s="44" t="s">
        <v>46</v>
      </c>
      <c r="M106" s="44">
        <f t="shared" si="10"/>
        <v>1</v>
      </c>
      <c r="N106" s="44" t="s">
        <v>46</v>
      </c>
      <c r="O106" s="44">
        <f t="shared" si="11"/>
        <v>1</v>
      </c>
      <c r="P106" s="44" t="s">
        <v>46</v>
      </c>
      <c r="Q106" s="44" t="s">
        <v>44</v>
      </c>
      <c r="R106" s="44">
        <f t="shared" si="12"/>
        <v>0</v>
      </c>
      <c r="S106" s="44" t="s">
        <v>31</v>
      </c>
      <c r="T106" s="45">
        <v>44798</v>
      </c>
      <c r="U106" s="44" t="s">
        <v>44</v>
      </c>
      <c r="V106" s="44">
        <f t="shared" si="7"/>
        <v>0</v>
      </c>
      <c r="W106" s="46" t="s">
        <v>46</v>
      </c>
      <c r="X106" s="47" t="s">
        <v>200</v>
      </c>
      <c r="Y106" s="51" t="s">
        <v>74</v>
      </c>
      <c r="Z106" s="79" t="s">
        <v>75</v>
      </c>
      <c r="AA106" s="79" t="s">
        <v>115</v>
      </c>
      <c r="AB106" s="49" t="s">
        <v>116</v>
      </c>
    </row>
    <row r="107" spans="1:28" ht="28.8" x14ac:dyDescent="0.3">
      <c r="A107" s="38">
        <f t="shared" si="13"/>
        <v>99</v>
      </c>
      <c r="B107" s="39" t="s">
        <v>199</v>
      </c>
      <c r="C107" s="40">
        <v>16.568999999999999</v>
      </c>
      <c r="D107" s="40">
        <v>16.622</v>
      </c>
      <c r="E107" s="41">
        <f t="shared" si="8"/>
        <v>5.3000000000000824E-2</v>
      </c>
      <c r="F107" s="40" t="s">
        <v>26</v>
      </c>
      <c r="G107" s="42" t="s">
        <v>27</v>
      </c>
      <c r="H107" s="43"/>
      <c r="I107" s="40">
        <v>6</v>
      </c>
      <c r="J107" s="40" t="s">
        <v>45</v>
      </c>
      <c r="K107" s="44">
        <f t="shared" si="9"/>
        <v>1</v>
      </c>
      <c r="L107" s="44" t="s">
        <v>31</v>
      </c>
      <c r="M107" s="44">
        <f t="shared" si="10"/>
        <v>1</v>
      </c>
      <c r="N107" s="44" t="s">
        <v>31</v>
      </c>
      <c r="O107" s="44">
        <f t="shared" si="11"/>
        <v>1</v>
      </c>
      <c r="P107" s="44" t="s">
        <v>44</v>
      </c>
      <c r="Q107" s="44" t="s">
        <v>31</v>
      </c>
      <c r="R107" s="44">
        <f t="shared" si="12"/>
        <v>1</v>
      </c>
      <c r="S107" s="44" t="s">
        <v>31</v>
      </c>
      <c r="T107" s="45">
        <v>44798</v>
      </c>
      <c r="U107" s="44" t="s">
        <v>46</v>
      </c>
      <c r="V107" s="44">
        <f t="shared" si="7"/>
        <v>1</v>
      </c>
      <c r="W107" s="46" t="s">
        <v>46</v>
      </c>
      <c r="X107" s="58" t="s">
        <v>67</v>
      </c>
      <c r="Y107" s="51"/>
      <c r="Z107" s="49"/>
      <c r="AA107" s="50"/>
      <c r="AB107" s="49"/>
    </row>
    <row r="108" spans="1:28" x14ac:dyDescent="0.3">
      <c r="A108" s="38">
        <f t="shared" si="13"/>
        <v>100</v>
      </c>
      <c r="B108" s="39" t="s">
        <v>199</v>
      </c>
      <c r="C108" s="40">
        <v>16.731999999999999</v>
      </c>
      <c r="D108" s="40">
        <v>16.872</v>
      </c>
      <c r="E108" s="41">
        <f t="shared" si="8"/>
        <v>0.14000000000000057</v>
      </c>
      <c r="F108" s="40" t="s">
        <v>32</v>
      </c>
      <c r="G108" s="40">
        <v>6</v>
      </c>
      <c r="H108" s="68" t="s">
        <v>45</v>
      </c>
      <c r="I108" s="42" t="s">
        <v>27</v>
      </c>
      <c r="J108" s="43"/>
      <c r="K108" s="44">
        <f t="shared" si="9"/>
        <v>1</v>
      </c>
      <c r="L108" s="44" t="s">
        <v>46</v>
      </c>
      <c r="M108" s="44">
        <f t="shared" si="10"/>
        <v>1</v>
      </c>
      <c r="N108" s="44" t="s">
        <v>46</v>
      </c>
      <c r="O108" s="44">
        <f t="shared" si="11"/>
        <v>1</v>
      </c>
      <c r="P108" s="44" t="s">
        <v>44</v>
      </c>
      <c r="Q108" s="44" t="s">
        <v>31</v>
      </c>
      <c r="R108" s="44">
        <f t="shared" si="12"/>
        <v>1</v>
      </c>
      <c r="S108" s="44" t="s">
        <v>31</v>
      </c>
      <c r="T108" s="45">
        <v>44798</v>
      </c>
      <c r="U108" s="44" t="s">
        <v>46</v>
      </c>
      <c r="V108" s="44">
        <f t="shared" si="7"/>
        <v>1</v>
      </c>
      <c r="W108" s="46" t="s">
        <v>46</v>
      </c>
      <c r="X108" s="47"/>
      <c r="Y108" s="51"/>
      <c r="Z108" s="49"/>
      <c r="AA108" s="50"/>
      <c r="AB108" s="49"/>
    </row>
    <row r="109" spans="1:28" ht="28.8" x14ac:dyDescent="0.3">
      <c r="A109" s="38">
        <f t="shared" si="13"/>
        <v>101</v>
      </c>
      <c r="B109" s="39" t="s">
        <v>199</v>
      </c>
      <c r="C109" s="40">
        <v>16.841999999999999</v>
      </c>
      <c r="D109" s="40">
        <v>16.872</v>
      </c>
      <c r="E109" s="41">
        <f t="shared" si="8"/>
        <v>3.0000000000001137E-2</v>
      </c>
      <c r="F109" s="40" t="s">
        <v>26</v>
      </c>
      <c r="G109" s="42" t="s">
        <v>27</v>
      </c>
      <c r="H109" s="43"/>
      <c r="I109" s="40">
        <v>5</v>
      </c>
      <c r="J109" s="40" t="s">
        <v>45</v>
      </c>
      <c r="K109" s="44">
        <f t="shared" si="9"/>
        <v>1</v>
      </c>
      <c r="L109" s="44" t="s">
        <v>31</v>
      </c>
      <c r="M109" s="44">
        <f t="shared" si="10"/>
        <v>1</v>
      </c>
      <c r="N109" s="44" t="s">
        <v>31</v>
      </c>
      <c r="O109" s="44">
        <f t="shared" si="11"/>
        <v>1</v>
      </c>
      <c r="P109" s="44" t="s">
        <v>44</v>
      </c>
      <c r="Q109" s="44" t="s">
        <v>31</v>
      </c>
      <c r="R109" s="44">
        <f t="shared" si="12"/>
        <v>1</v>
      </c>
      <c r="S109" s="44" t="s">
        <v>31</v>
      </c>
      <c r="T109" s="45">
        <v>44798</v>
      </c>
      <c r="U109" s="44" t="s">
        <v>46</v>
      </c>
      <c r="V109" s="44">
        <f t="shared" si="7"/>
        <v>1</v>
      </c>
      <c r="W109" s="46" t="s">
        <v>46</v>
      </c>
      <c r="X109" s="47" t="s">
        <v>67</v>
      </c>
      <c r="Y109" s="51"/>
      <c r="Z109" s="49"/>
      <c r="AA109" s="50"/>
      <c r="AB109" s="49"/>
    </row>
    <row r="110" spans="1:28" ht="57.6" x14ac:dyDescent="0.3">
      <c r="A110" s="38">
        <f t="shared" si="13"/>
        <v>102</v>
      </c>
      <c r="B110" s="52">
        <v>48040000</v>
      </c>
      <c r="C110" s="53">
        <v>0.73099999999999998</v>
      </c>
      <c r="D110" s="53">
        <v>0.86399999999999999</v>
      </c>
      <c r="E110" s="54">
        <f t="shared" si="8"/>
        <v>0.13300000000000001</v>
      </c>
      <c r="F110" s="53" t="s">
        <v>32</v>
      </c>
      <c r="G110" s="53">
        <v>5</v>
      </c>
      <c r="H110" s="60" t="s">
        <v>45</v>
      </c>
      <c r="I110" s="42" t="s">
        <v>27</v>
      </c>
      <c r="J110" s="43"/>
      <c r="K110" s="55">
        <f t="shared" si="9"/>
        <v>1</v>
      </c>
      <c r="L110" s="55" t="s">
        <v>46</v>
      </c>
      <c r="M110" s="55">
        <f t="shared" si="10"/>
        <v>1</v>
      </c>
      <c r="N110" s="55" t="s">
        <v>44</v>
      </c>
      <c r="O110" s="55">
        <f t="shared" si="11"/>
        <v>0</v>
      </c>
      <c r="P110" s="55" t="s">
        <v>46</v>
      </c>
      <c r="Q110" s="55" t="s">
        <v>44</v>
      </c>
      <c r="R110" s="55">
        <f t="shared" si="12"/>
        <v>0</v>
      </c>
      <c r="S110" s="55" t="s">
        <v>31</v>
      </c>
      <c r="T110" s="56">
        <v>44798</v>
      </c>
      <c r="U110" s="55" t="s">
        <v>44</v>
      </c>
      <c r="V110" s="55">
        <f t="shared" si="7"/>
        <v>0</v>
      </c>
      <c r="W110" s="57" t="s">
        <v>46</v>
      </c>
      <c r="X110" s="58" t="s">
        <v>201</v>
      </c>
      <c r="Y110" s="51" t="s">
        <v>74</v>
      </c>
      <c r="Z110" s="49" t="s">
        <v>142</v>
      </c>
      <c r="AA110" s="49" t="s">
        <v>165</v>
      </c>
      <c r="AB110" s="79" t="s">
        <v>166</v>
      </c>
    </row>
    <row r="111" spans="1:28" ht="43.2" x14ac:dyDescent="0.3">
      <c r="A111" s="38">
        <f t="shared" si="13"/>
        <v>103</v>
      </c>
      <c r="B111" s="52" t="s">
        <v>202</v>
      </c>
      <c r="C111" s="53">
        <v>0.73099999999999998</v>
      </c>
      <c r="D111" s="53">
        <v>0.86399999999999999</v>
      </c>
      <c r="E111" s="54">
        <f t="shared" si="8"/>
        <v>0.13300000000000001</v>
      </c>
      <c r="F111" s="53" t="s">
        <v>26</v>
      </c>
      <c r="G111" s="42" t="s">
        <v>27</v>
      </c>
      <c r="H111" s="43"/>
      <c r="I111" s="53">
        <v>5</v>
      </c>
      <c r="J111" s="53" t="s">
        <v>45</v>
      </c>
      <c r="K111" s="55">
        <f t="shared" si="9"/>
        <v>1</v>
      </c>
      <c r="L111" s="55" t="s">
        <v>46</v>
      </c>
      <c r="M111" s="55">
        <f t="shared" si="10"/>
        <v>1</v>
      </c>
      <c r="N111" s="55" t="s">
        <v>44</v>
      </c>
      <c r="O111" s="55">
        <f t="shared" si="11"/>
        <v>0</v>
      </c>
      <c r="P111" s="55" t="s">
        <v>46</v>
      </c>
      <c r="Q111" s="55" t="s">
        <v>44</v>
      </c>
      <c r="R111" s="55">
        <f t="shared" si="12"/>
        <v>0</v>
      </c>
      <c r="S111" s="55" t="s">
        <v>31</v>
      </c>
      <c r="T111" s="56">
        <v>44798</v>
      </c>
      <c r="U111" s="55" t="s">
        <v>44</v>
      </c>
      <c r="V111" s="55">
        <f t="shared" si="7"/>
        <v>0</v>
      </c>
      <c r="W111" s="57" t="s">
        <v>46</v>
      </c>
      <c r="X111" s="58" t="s">
        <v>203</v>
      </c>
      <c r="Y111" s="51"/>
      <c r="Z111" s="49"/>
      <c r="AA111" s="50"/>
      <c r="AB111" s="49"/>
    </row>
    <row r="112" spans="1:28" ht="28.8" x14ac:dyDescent="0.3">
      <c r="A112" s="38">
        <f t="shared" si="13"/>
        <v>104</v>
      </c>
      <c r="B112" s="52" t="s">
        <v>202</v>
      </c>
      <c r="C112" s="53">
        <v>0.93</v>
      </c>
      <c r="D112" s="53">
        <v>1.0629999999999999</v>
      </c>
      <c r="E112" s="54">
        <f t="shared" si="8"/>
        <v>0.1329999999999999</v>
      </c>
      <c r="F112" s="53" t="s">
        <v>32</v>
      </c>
      <c r="G112" s="53">
        <v>5</v>
      </c>
      <c r="H112" s="60" t="s">
        <v>45</v>
      </c>
      <c r="I112" s="42" t="s">
        <v>27</v>
      </c>
      <c r="J112" s="43"/>
      <c r="K112" s="55">
        <f t="shared" si="9"/>
        <v>1</v>
      </c>
      <c r="L112" s="55" t="s">
        <v>46</v>
      </c>
      <c r="M112" s="55">
        <f t="shared" si="10"/>
        <v>1</v>
      </c>
      <c r="N112" s="55" t="s">
        <v>44</v>
      </c>
      <c r="O112" s="55">
        <f t="shared" si="11"/>
        <v>0</v>
      </c>
      <c r="P112" s="55" t="s">
        <v>46</v>
      </c>
      <c r="Q112" s="55" t="s">
        <v>46</v>
      </c>
      <c r="R112" s="55">
        <f t="shared" si="12"/>
        <v>1</v>
      </c>
      <c r="S112" s="55" t="s">
        <v>31</v>
      </c>
      <c r="T112" s="56">
        <v>44798</v>
      </c>
      <c r="U112" s="55" t="s">
        <v>44</v>
      </c>
      <c r="V112" s="55">
        <f t="shared" si="7"/>
        <v>0</v>
      </c>
      <c r="W112" s="57" t="s">
        <v>46</v>
      </c>
      <c r="X112" s="58" t="s">
        <v>204</v>
      </c>
      <c r="Y112" s="51" t="s">
        <v>74</v>
      </c>
      <c r="Z112" s="49" t="s">
        <v>75</v>
      </c>
      <c r="AA112" s="49" t="s">
        <v>165</v>
      </c>
      <c r="AB112" s="79" t="s">
        <v>166</v>
      </c>
    </row>
    <row r="113" spans="1:28" ht="28.8" x14ac:dyDescent="0.3">
      <c r="A113" s="38">
        <f t="shared" si="13"/>
        <v>105</v>
      </c>
      <c r="B113" s="52" t="s">
        <v>202</v>
      </c>
      <c r="C113" s="53">
        <v>1.129</v>
      </c>
      <c r="D113" s="53">
        <v>1.228</v>
      </c>
      <c r="E113" s="54">
        <f t="shared" si="8"/>
        <v>9.8999999999999977E-2</v>
      </c>
      <c r="F113" s="53" t="s">
        <v>26</v>
      </c>
      <c r="G113" s="42" t="s">
        <v>27</v>
      </c>
      <c r="H113" s="43"/>
      <c r="I113" s="53">
        <v>6</v>
      </c>
      <c r="J113" s="53" t="s">
        <v>45</v>
      </c>
      <c r="K113" s="55">
        <f t="shared" si="9"/>
        <v>1</v>
      </c>
      <c r="L113" s="55" t="s">
        <v>46</v>
      </c>
      <c r="M113" s="55">
        <f t="shared" si="10"/>
        <v>1</v>
      </c>
      <c r="N113" s="55" t="s">
        <v>44</v>
      </c>
      <c r="O113" s="55">
        <f t="shared" si="11"/>
        <v>0</v>
      </c>
      <c r="P113" s="55" t="s">
        <v>46</v>
      </c>
      <c r="Q113" s="55" t="s">
        <v>44</v>
      </c>
      <c r="R113" s="55">
        <f t="shared" si="12"/>
        <v>0</v>
      </c>
      <c r="S113" s="55" t="s">
        <v>31</v>
      </c>
      <c r="T113" s="56">
        <v>44798</v>
      </c>
      <c r="U113" s="55" t="s">
        <v>44</v>
      </c>
      <c r="V113" s="55">
        <f t="shared" si="7"/>
        <v>0</v>
      </c>
      <c r="W113" s="57" t="s">
        <v>46</v>
      </c>
      <c r="X113" s="58" t="s">
        <v>205</v>
      </c>
      <c r="Y113" s="51" t="s">
        <v>74</v>
      </c>
      <c r="Z113" s="79" t="s">
        <v>179</v>
      </c>
      <c r="AA113" s="79" t="s">
        <v>165</v>
      </c>
      <c r="AB113" s="79" t="s">
        <v>166</v>
      </c>
    </row>
    <row r="114" spans="1:28" ht="28.8" x14ac:dyDescent="0.3">
      <c r="A114" s="38">
        <f t="shared" si="13"/>
        <v>106</v>
      </c>
      <c r="B114" s="71" t="s">
        <v>202</v>
      </c>
      <c r="C114" s="72">
        <v>3.016</v>
      </c>
      <c r="D114" s="72">
        <v>4.8129999999999997</v>
      </c>
      <c r="E114" s="54">
        <f t="shared" si="8"/>
        <v>1.7969999999999997</v>
      </c>
      <c r="F114" s="72" t="s">
        <v>32</v>
      </c>
      <c r="G114" s="53">
        <v>6</v>
      </c>
      <c r="H114" s="60" t="s">
        <v>45</v>
      </c>
      <c r="I114" s="42" t="s">
        <v>27</v>
      </c>
      <c r="J114" s="43"/>
      <c r="K114" s="55">
        <f t="shared" si="9"/>
        <v>1</v>
      </c>
      <c r="L114" s="55" t="s">
        <v>46</v>
      </c>
      <c r="M114" s="55">
        <f t="shared" si="10"/>
        <v>1</v>
      </c>
      <c r="N114" s="61" t="s">
        <v>46</v>
      </c>
      <c r="O114" s="55">
        <f t="shared" si="11"/>
        <v>1</v>
      </c>
      <c r="P114" s="55" t="s">
        <v>46</v>
      </c>
      <c r="Q114" s="61" t="s">
        <v>46</v>
      </c>
      <c r="R114" s="55">
        <f t="shared" si="12"/>
        <v>1</v>
      </c>
      <c r="S114" s="55" t="s">
        <v>31</v>
      </c>
      <c r="T114" s="56">
        <v>44798</v>
      </c>
      <c r="U114" s="61" t="s">
        <v>46</v>
      </c>
      <c r="V114" s="55">
        <f t="shared" si="7"/>
        <v>1</v>
      </c>
      <c r="W114" s="57" t="s">
        <v>46</v>
      </c>
      <c r="X114" s="58" t="s">
        <v>206</v>
      </c>
      <c r="Y114" s="51" t="s">
        <v>70</v>
      </c>
      <c r="Z114" s="49" t="s">
        <v>207</v>
      </c>
      <c r="AA114" s="50"/>
      <c r="AB114" s="84" t="s">
        <v>72</v>
      </c>
    </row>
    <row r="115" spans="1:28" x14ac:dyDescent="0.3">
      <c r="A115" s="38">
        <f t="shared" si="13"/>
        <v>107</v>
      </c>
      <c r="B115" s="39">
        <v>48050000</v>
      </c>
      <c r="C115" s="40">
        <v>5.2709999999999999</v>
      </c>
      <c r="D115" s="40">
        <v>5.3259999999999996</v>
      </c>
      <c r="E115" s="41">
        <f t="shared" si="8"/>
        <v>5.4999999999999716E-2</v>
      </c>
      <c r="F115" s="40" t="s">
        <v>32</v>
      </c>
      <c r="G115" s="40">
        <v>5</v>
      </c>
      <c r="H115" s="68" t="s">
        <v>47</v>
      </c>
      <c r="I115" s="42" t="s">
        <v>27</v>
      </c>
      <c r="J115" s="43"/>
      <c r="K115" s="44">
        <f t="shared" si="9"/>
        <v>1</v>
      </c>
      <c r="L115" s="44" t="s">
        <v>31</v>
      </c>
      <c r="M115" s="44">
        <f t="shared" si="10"/>
        <v>1</v>
      </c>
      <c r="N115" s="44" t="s">
        <v>46</v>
      </c>
      <c r="O115" s="44">
        <f t="shared" si="11"/>
        <v>1</v>
      </c>
      <c r="P115" s="44" t="s">
        <v>44</v>
      </c>
      <c r="Q115" s="44" t="s">
        <v>31</v>
      </c>
      <c r="R115" s="44">
        <f t="shared" si="12"/>
        <v>1</v>
      </c>
      <c r="S115" s="44" t="s">
        <v>31</v>
      </c>
      <c r="T115" s="45">
        <v>44798</v>
      </c>
      <c r="U115" s="44" t="s">
        <v>46</v>
      </c>
      <c r="V115" s="44">
        <f t="shared" si="7"/>
        <v>1</v>
      </c>
      <c r="W115" s="46" t="s">
        <v>46</v>
      </c>
      <c r="X115" s="47" t="s">
        <v>208</v>
      </c>
      <c r="Y115" s="51"/>
      <c r="Z115" s="49"/>
      <c r="AA115" s="50"/>
      <c r="AB115" s="49"/>
    </row>
    <row r="116" spans="1:28" x14ac:dyDescent="0.3">
      <c r="A116" s="38">
        <f t="shared" si="13"/>
        <v>108</v>
      </c>
      <c r="B116" s="39" t="s">
        <v>209</v>
      </c>
      <c r="C116" s="40">
        <v>16.655000000000001</v>
      </c>
      <c r="D116" s="40">
        <v>16.71</v>
      </c>
      <c r="E116" s="41">
        <f t="shared" si="8"/>
        <v>5.4999999999999716E-2</v>
      </c>
      <c r="F116" s="40" t="s">
        <v>26</v>
      </c>
      <c r="G116" s="42" t="s">
        <v>27</v>
      </c>
      <c r="H116" s="43"/>
      <c r="I116" s="40">
        <v>5</v>
      </c>
      <c r="J116" s="40" t="s">
        <v>47</v>
      </c>
      <c r="K116" s="44">
        <f t="shared" si="9"/>
        <v>1</v>
      </c>
      <c r="L116" s="44" t="s">
        <v>31</v>
      </c>
      <c r="M116" s="44">
        <f t="shared" si="10"/>
        <v>1</v>
      </c>
      <c r="N116" s="44" t="s">
        <v>46</v>
      </c>
      <c r="O116" s="44">
        <f t="shared" si="11"/>
        <v>1</v>
      </c>
      <c r="P116" s="44" t="s">
        <v>46</v>
      </c>
      <c r="Q116" s="44" t="s">
        <v>31</v>
      </c>
      <c r="R116" s="44">
        <f t="shared" si="12"/>
        <v>1</v>
      </c>
      <c r="S116" s="44" t="s">
        <v>31</v>
      </c>
      <c r="T116" s="45">
        <v>44798</v>
      </c>
      <c r="U116" s="44" t="s">
        <v>46</v>
      </c>
      <c r="V116" s="44">
        <f t="shared" si="7"/>
        <v>1</v>
      </c>
      <c r="W116" s="46" t="s">
        <v>46</v>
      </c>
      <c r="X116" s="47" t="s">
        <v>210</v>
      </c>
      <c r="Y116" s="51"/>
      <c r="Z116" s="49"/>
      <c r="AA116" s="50"/>
      <c r="AB116" s="49"/>
    </row>
    <row r="117" spans="1:28" ht="30" customHeight="1" x14ac:dyDescent="0.3">
      <c r="A117" s="38">
        <f t="shared" si="13"/>
        <v>109</v>
      </c>
      <c r="B117" s="39" t="s">
        <v>209</v>
      </c>
      <c r="C117" s="40">
        <v>17.094999999999999</v>
      </c>
      <c r="D117" s="40">
        <v>17.151</v>
      </c>
      <c r="E117" s="41">
        <f t="shared" si="8"/>
        <v>5.6000000000000938E-2</v>
      </c>
      <c r="F117" s="40" t="s">
        <v>26</v>
      </c>
      <c r="G117" s="42" t="s">
        <v>27</v>
      </c>
      <c r="H117" s="43"/>
      <c r="I117" s="40">
        <v>5</v>
      </c>
      <c r="J117" s="40" t="s">
        <v>47</v>
      </c>
      <c r="K117" s="44">
        <f t="shared" si="9"/>
        <v>1</v>
      </c>
      <c r="L117" s="44" t="s">
        <v>31</v>
      </c>
      <c r="M117" s="44">
        <f t="shared" si="10"/>
        <v>1</v>
      </c>
      <c r="N117" s="44" t="s">
        <v>46</v>
      </c>
      <c r="O117" s="44">
        <f t="shared" si="11"/>
        <v>1</v>
      </c>
      <c r="P117" s="44" t="s">
        <v>44</v>
      </c>
      <c r="Q117" s="44" t="s">
        <v>31</v>
      </c>
      <c r="R117" s="44">
        <f t="shared" si="12"/>
        <v>1</v>
      </c>
      <c r="S117" s="44" t="s">
        <v>31</v>
      </c>
      <c r="T117" s="45">
        <v>44798</v>
      </c>
      <c r="U117" s="44" t="s">
        <v>46</v>
      </c>
      <c r="V117" s="44">
        <f t="shared" si="7"/>
        <v>1</v>
      </c>
      <c r="W117" s="46" t="s">
        <v>46</v>
      </c>
      <c r="X117" s="47" t="s">
        <v>211</v>
      </c>
      <c r="Y117" s="51"/>
      <c r="Z117" s="49"/>
      <c r="AA117" s="50"/>
      <c r="AB117" s="49"/>
    </row>
    <row r="118" spans="1:28" ht="43.2" x14ac:dyDescent="0.3">
      <c r="A118" s="38">
        <f t="shared" si="13"/>
        <v>110</v>
      </c>
      <c r="B118" s="39">
        <v>48050000</v>
      </c>
      <c r="C118" s="40">
        <v>23.375</v>
      </c>
      <c r="D118" s="40">
        <v>23.675999999999998</v>
      </c>
      <c r="E118" s="41">
        <f t="shared" si="8"/>
        <v>0.30099999999999838</v>
      </c>
      <c r="F118" s="40" t="s">
        <v>32</v>
      </c>
      <c r="G118" s="40">
        <v>8</v>
      </c>
      <c r="H118" s="68" t="s">
        <v>45</v>
      </c>
      <c r="I118" s="42" t="s">
        <v>27</v>
      </c>
      <c r="J118" s="43"/>
      <c r="K118" s="44">
        <f t="shared" si="9"/>
        <v>1</v>
      </c>
      <c r="L118" s="44" t="s">
        <v>46</v>
      </c>
      <c r="M118" s="44">
        <f t="shared" si="10"/>
        <v>1</v>
      </c>
      <c r="N118" s="44" t="s">
        <v>44</v>
      </c>
      <c r="O118" s="44">
        <f t="shared" si="11"/>
        <v>0</v>
      </c>
      <c r="P118" s="44" t="s">
        <v>46</v>
      </c>
      <c r="Q118" s="44" t="s">
        <v>44</v>
      </c>
      <c r="R118" s="44">
        <f t="shared" si="12"/>
        <v>0</v>
      </c>
      <c r="S118" s="44" t="s">
        <v>31</v>
      </c>
      <c r="T118" s="45">
        <v>44798</v>
      </c>
      <c r="U118" s="44" t="s">
        <v>44</v>
      </c>
      <c r="V118" s="44">
        <f t="shared" si="7"/>
        <v>0</v>
      </c>
      <c r="W118" s="46" t="s">
        <v>46</v>
      </c>
      <c r="X118" s="47" t="s">
        <v>212</v>
      </c>
      <c r="Y118" s="51" t="s">
        <v>74</v>
      </c>
      <c r="Z118" s="79" t="s">
        <v>213</v>
      </c>
      <c r="AA118" s="79" t="s">
        <v>165</v>
      </c>
      <c r="AB118" s="79" t="s">
        <v>166</v>
      </c>
    </row>
    <row r="119" spans="1:28" x14ac:dyDescent="0.3">
      <c r="A119" s="38">
        <f t="shared" si="13"/>
        <v>111</v>
      </c>
      <c r="B119" s="52">
        <v>48070000</v>
      </c>
      <c r="C119" s="53">
        <v>0.44500000000000001</v>
      </c>
      <c r="D119" s="53">
        <v>0.51400000000000001</v>
      </c>
      <c r="E119" s="54">
        <f t="shared" si="8"/>
        <v>6.9000000000000006E-2</v>
      </c>
      <c r="F119" s="53" t="s">
        <v>32</v>
      </c>
      <c r="G119" s="53">
        <v>7</v>
      </c>
      <c r="H119" s="60"/>
      <c r="I119" s="42" t="s">
        <v>27</v>
      </c>
      <c r="J119" s="43"/>
      <c r="K119" s="55">
        <f t="shared" si="9"/>
        <v>1</v>
      </c>
      <c r="L119" s="55" t="s">
        <v>31</v>
      </c>
      <c r="M119" s="55">
        <f t="shared" si="10"/>
        <v>1</v>
      </c>
      <c r="N119" s="55" t="s">
        <v>31</v>
      </c>
      <c r="O119" s="55">
        <f t="shared" si="11"/>
        <v>1</v>
      </c>
      <c r="P119" s="55" t="s">
        <v>31</v>
      </c>
      <c r="Q119" s="55" t="s">
        <v>31</v>
      </c>
      <c r="R119" s="55">
        <f t="shared" si="12"/>
        <v>1</v>
      </c>
      <c r="S119" s="55" t="s">
        <v>31</v>
      </c>
      <c r="T119" s="56">
        <v>44798</v>
      </c>
      <c r="U119" s="55" t="s">
        <v>31</v>
      </c>
      <c r="V119" s="55">
        <f t="shared" si="7"/>
        <v>1</v>
      </c>
      <c r="W119" s="55" t="s">
        <v>44</v>
      </c>
      <c r="X119" s="58" t="s">
        <v>99</v>
      </c>
      <c r="Y119" s="51"/>
      <c r="Z119" s="49"/>
      <c r="AA119" s="50"/>
      <c r="AB119" s="49"/>
    </row>
    <row r="120" spans="1:28" x14ac:dyDescent="0.3">
      <c r="A120" s="38">
        <f t="shared" si="13"/>
        <v>112</v>
      </c>
      <c r="B120" s="76" t="s">
        <v>214</v>
      </c>
      <c r="C120" s="77">
        <v>3.7909999999999999</v>
      </c>
      <c r="D120" s="77">
        <v>3.8140000000000001</v>
      </c>
      <c r="E120" s="54">
        <f t="shared" si="8"/>
        <v>2.3000000000000131E-2</v>
      </c>
      <c r="F120" s="78" t="s">
        <v>26</v>
      </c>
      <c r="G120" s="42" t="s">
        <v>27</v>
      </c>
      <c r="H120" s="43"/>
      <c r="I120" s="53">
        <v>5</v>
      </c>
      <c r="J120" s="53" t="s">
        <v>45</v>
      </c>
      <c r="K120" s="55">
        <f t="shared" si="9"/>
        <v>1</v>
      </c>
      <c r="L120" s="55" t="s">
        <v>46</v>
      </c>
      <c r="M120" s="55">
        <f t="shared" si="10"/>
        <v>1</v>
      </c>
      <c r="N120" s="55" t="s">
        <v>46</v>
      </c>
      <c r="O120" s="55">
        <f t="shared" si="11"/>
        <v>1</v>
      </c>
      <c r="P120" s="55" t="s">
        <v>44</v>
      </c>
      <c r="Q120" s="55" t="s">
        <v>31</v>
      </c>
      <c r="R120" s="55">
        <f t="shared" si="12"/>
        <v>1</v>
      </c>
      <c r="S120" s="55" t="s">
        <v>31</v>
      </c>
      <c r="T120" s="56">
        <v>44798</v>
      </c>
      <c r="U120" s="55" t="s">
        <v>46</v>
      </c>
      <c r="V120" s="55">
        <f t="shared" si="7"/>
        <v>1</v>
      </c>
      <c r="W120" s="57" t="s">
        <v>46</v>
      </c>
      <c r="X120" s="58"/>
      <c r="Y120" s="51"/>
      <c r="Z120" s="49"/>
      <c r="AA120" s="50"/>
      <c r="AB120" s="49"/>
    </row>
    <row r="121" spans="1:28" ht="115.2" x14ac:dyDescent="0.3">
      <c r="A121" s="38">
        <f t="shared" si="13"/>
        <v>113</v>
      </c>
      <c r="B121" s="52" t="s">
        <v>214</v>
      </c>
      <c r="C121" s="53">
        <v>3.8140000000000001</v>
      </c>
      <c r="D121" s="53">
        <v>4.9290000000000003</v>
      </c>
      <c r="E121" s="54">
        <f t="shared" si="8"/>
        <v>1.1150000000000002</v>
      </c>
      <c r="F121" s="53" t="s">
        <v>26</v>
      </c>
      <c r="G121" s="42" t="s">
        <v>27</v>
      </c>
      <c r="H121" s="43"/>
      <c r="I121" s="53">
        <v>6</v>
      </c>
      <c r="J121" s="53" t="s">
        <v>45</v>
      </c>
      <c r="K121" s="55">
        <f t="shared" si="9"/>
        <v>1</v>
      </c>
      <c r="L121" s="55" t="s">
        <v>46</v>
      </c>
      <c r="M121" s="55">
        <f t="shared" si="10"/>
        <v>1</v>
      </c>
      <c r="N121" s="55" t="s">
        <v>44</v>
      </c>
      <c r="O121" s="55">
        <f t="shared" si="11"/>
        <v>0</v>
      </c>
      <c r="P121" s="55" t="s">
        <v>46</v>
      </c>
      <c r="Q121" s="55" t="s">
        <v>44</v>
      </c>
      <c r="R121" s="55">
        <f t="shared" si="12"/>
        <v>0</v>
      </c>
      <c r="S121" s="55" t="s">
        <v>31</v>
      </c>
      <c r="T121" s="56">
        <v>44798</v>
      </c>
      <c r="U121" s="55" t="s">
        <v>44</v>
      </c>
      <c r="V121" s="55">
        <f t="shared" si="7"/>
        <v>0</v>
      </c>
      <c r="W121" s="57" t="s">
        <v>46</v>
      </c>
      <c r="X121" s="58" t="s">
        <v>215</v>
      </c>
      <c r="Y121" s="51" t="s">
        <v>74</v>
      </c>
      <c r="Z121" s="49" t="s">
        <v>142</v>
      </c>
      <c r="AA121" s="49" t="s">
        <v>143</v>
      </c>
      <c r="AB121" s="79" t="s">
        <v>216</v>
      </c>
    </row>
    <row r="122" spans="1:28" ht="96" customHeight="1" x14ac:dyDescent="0.3">
      <c r="A122" s="38">
        <f t="shared" si="13"/>
        <v>114</v>
      </c>
      <c r="B122" s="52" t="s">
        <v>214</v>
      </c>
      <c r="C122" s="53">
        <v>4.8860000000000001</v>
      </c>
      <c r="D122" s="53">
        <v>4.9480000000000004</v>
      </c>
      <c r="E122" s="54">
        <f t="shared" si="8"/>
        <v>6.2000000000000277E-2</v>
      </c>
      <c r="F122" s="53" t="s">
        <v>32</v>
      </c>
      <c r="G122" s="53">
        <v>4</v>
      </c>
      <c r="H122" s="60" t="s">
        <v>45</v>
      </c>
      <c r="I122" s="42" t="s">
        <v>27</v>
      </c>
      <c r="J122" s="43"/>
      <c r="K122" s="55">
        <f t="shared" si="9"/>
        <v>0</v>
      </c>
      <c r="L122" s="55" t="s">
        <v>46</v>
      </c>
      <c r="M122" s="55">
        <f t="shared" si="10"/>
        <v>1</v>
      </c>
      <c r="N122" s="55" t="s">
        <v>44</v>
      </c>
      <c r="O122" s="55">
        <f t="shared" si="11"/>
        <v>0</v>
      </c>
      <c r="P122" s="55" t="s">
        <v>44</v>
      </c>
      <c r="Q122" s="55" t="s">
        <v>31</v>
      </c>
      <c r="R122" s="55">
        <f t="shared" si="12"/>
        <v>1</v>
      </c>
      <c r="S122" s="55" t="s">
        <v>31</v>
      </c>
      <c r="T122" s="56">
        <v>44798</v>
      </c>
      <c r="U122" s="55" t="s">
        <v>44</v>
      </c>
      <c r="V122" s="55">
        <f t="shared" si="7"/>
        <v>0</v>
      </c>
      <c r="W122" s="57" t="s">
        <v>46</v>
      </c>
      <c r="X122" s="58" t="s">
        <v>217</v>
      </c>
      <c r="Y122" s="51" t="s">
        <v>74</v>
      </c>
      <c r="Z122" s="79" t="s">
        <v>218</v>
      </c>
      <c r="AA122" s="79" t="s">
        <v>76</v>
      </c>
      <c r="AB122" s="79" t="s">
        <v>77</v>
      </c>
    </row>
    <row r="123" spans="1:28" ht="125.25" customHeight="1" x14ac:dyDescent="0.3">
      <c r="A123" s="38">
        <f t="shared" si="13"/>
        <v>115</v>
      </c>
      <c r="B123" s="52" t="s">
        <v>214</v>
      </c>
      <c r="C123" s="53">
        <v>4.9480000000000004</v>
      </c>
      <c r="D123" s="53">
        <v>5.9470000000000001</v>
      </c>
      <c r="E123" s="54">
        <f t="shared" si="8"/>
        <v>0.99899999999999967</v>
      </c>
      <c r="F123" s="53" t="s">
        <v>26</v>
      </c>
      <c r="G123" s="42" t="s">
        <v>27</v>
      </c>
      <c r="H123" s="43"/>
      <c r="I123" s="53">
        <v>6</v>
      </c>
      <c r="J123" s="53" t="s">
        <v>45</v>
      </c>
      <c r="K123" s="55">
        <f t="shared" si="9"/>
        <v>1</v>
      </c>
      <c r="L123" s="55" t="s">
        <v>46</v>
      </c>
      <c r="M123" s="55">
        <f t="shared" si="10"/>
        <v>1</v>
      </c>
      <c r="N123" s="55" t="s">
        <v>44</v>
      </c>
      <c r="O123" s="55">
        <f t="shared" si="11"/>
        <v>0</v>
      </c>
      <c r="P123" s="55" t="s">
        <v>46</v>
      </c>
      <c r="Q123" s="55" t="s">
        <v>44</v>
      </c>
      <c r="R123" s="55">
        <f t="shared" si="12"/>
        <v>0</v>
      </c>
      <c r="S123" s="55" t="s">
        <v>31</v>
      </c>
      <c r="T123" s="56">
        <v>44798</v>
      </c>
      <c r="U123" s="55" t="s">
        <v>44</v>
      </c>
      <c r="V123" s="55">
        <f t="shared" si="7"/>
        <v>0</v>
      </c>
      <c r="W123" s="57" t="s">
        <v>46</v>
      </c>
      <c r="X123" s="58" t="s">
        <v>219</v>
      </c>
      <c r="Y123" s="51" t="s">
        <v>74</v>
      </c>
      <c r="Z123" s="49" t="s">
        <v>142</v>
      </c>
      <c r="AA123" s="79" t="s">
        <v>143</v>
      </c>
      <c r="AB123" s="79" t="s">
        <v>126</v>
      </c>
    </row>
    <row r="124" spans="1:28" ht="143.4" customHeight="1" x14ac:dyDescent="0.3">
      <c r="A124" s="38">
        <f t="shared" si="13"/>
        <v>116</v>
      </c>
      <c r="B124" s="52">
        <v>48070000</v>
      </c>
      <c r="C124" s="53">
        <v>6.46</v>
      </c>
      <c r="D124" s="53">
        <v>8.4540000000000006</v>
      </c>
      <c r="E124" s="54">
        <f t="shared" si="8"/>
        <v>1.9940000000000007</v>
      </c>
      <c r="F124" s="53" t="s">
        <v>26</v>
      </c>
      <c r="G124" s="42" t="s">
        <v>27</v>
      </c>
      <c r="H124" s="43"/>
      <c r="I124" s="53">
        <v>5</v>
      </c>
      <c r="J124" s="53" t="s">
        <v>45</v>
      </c>
      <c r="K124" s="55">
        <f t="shared" si="9"/>
        <v>1</v>
      </c>
      <c r="L124" s="55" t="s">
        <v>46</v>
      </c>
      <c r="M124" s="55">
        <f t="shared" si="10"/>
        <v>1</v>
      </c>
      <c r="N124" s="55" t="s">
        <v>44</v>
      </c>
      <c r="O124" s="55">
        <f t="shared" si="11"/>
        <v>0</v>
      </c>
      <c r="P124" s="55" t="s">
        <v>46</v>
      </c>
      <c r="Q124" s="55" t="s">
        <v>44</v>
      </c>
      <c r="R124" s="55">
        <f t="shared" si="12"/>
        <v>0</v>
      </c>
      <c r="S124" s="55" t="s">
        <v>31</v>
      </c>
      <c r="T124" s="56">
        <v>44799</v>
      </c>
      <c r="U124" s="55" t="s">
        <v>44</v>
      </c>
      <c r="V124" s="55">
        <f t="shared" si="7"/>
        <v>0</v>
      </c>
      <c r="W124" s="57" t="s">
        <v>46</v>
      </c>
      <c r="X124" s="58" t="s">
        <v>220</v>
      </c>
      <c r="Y124" s="85" t="s">
        <v>221</v>
      </c>
      <c r="Z124" s="49" t="s">
        <v>142</v>
      </c>
      <c r="AA124" s="79" t="s">
        <v>143</v>
      </c>
      <c r="AB124" s="79" t="s">
        <v>126</v>
      </c>
    </row>
    <row r="125" spans="1:28" ht="28.8" x14ac:dyDescent="0.3">
      <c r="A125" s="38">
        <f t="shared" si="13"/>
        <v>117</v>
      </c>
      <c r="B125" s="39">
        <v>48070101</v>
      </c>
      <c r="C125" s="40">
        <v>1.1499999999999999</v>
      </c>
      <c r="D125" s="40">
        <v>1.2430000000000001</v>
      </c>
      <c r="E125" s="41">
        <f t="shared" si="8"/>
        <v>9.3000000000000194E-2</v>
      </c>
      <c r="F125" s="40" t="s">
        <v>32</v>
      </c>
      <c r="G125" s="40">
        <v>5</v>
      </c>
      <c r="H125" s="68" t="s">
        <v>45</v>
      </c>
      <c r="I125" s="42" t="s">
        <v>27</v>
      </c>
      <c r="J125" s="43"/>
      <c r="K125" s="44">
        <f t="shared" si="9"/>
        <v>1</v>
      </c>
      <c r="L125" s="44" t="s">
        <v>46</v>
      </c>
      <c r="M125" s="44">
        <f t="shared" si="10"/>
        <v>1</v>
      </c>
      <c r="N125" s="61" t="s">
        <v>46</v>
      </c>
      <c r="O125" s="44">
        <f t="shared" si="11"/>
        <v>1</v>
      </c>
      <c r="P125" s="44" t="s">
        <v>46</v>
      </c>
      <c r="Q125" s="61" t="s">
        <v>46</v>
      </c>
      <c r="R125" s="44">
        <f t="shared" si="12"/>
        <v>1</v>
      </c>
      <c r="S125" s="44" t="s">
        <v>31</v>
      </c>
      <c r="T125" s="45">
        <v>44811</v>
      </c>
      <c r="U125" s="61" t="s">
        <v>46</v>
      </c>
      <c r="V125" s="44">
        <f t="shared" si="7"/>
        <v>1</v>
      </c>
      <c r="W125" s="86" t="s">
        <v>46</v>
      </c>
      <c r="X125" s="47" t="s">
        <v>222</v>
      </c>
      <c r="Y125" s="51" t="s">
        <v>70</v>
      </c>
      <c r="Z125" s="82" t="s">
        <v>223</v>
      </c>
      <c r="AA125" s="82"/>
      <c r="AB125" s="80" t="s">
        <v>72</v>
      </c>
    </row>
    <row r="126" spans="1:28" ht="28.8" x14ac:dyDescent="0.3">
      <c r="A126" s="38">
        <f t="shared" si="13"/>
        <v>118</v>
      </c>
      <c r="B126" s="39" t="s">
        <v>224</v>
      </c>
      <c r="C126" s="40">
        <v>1.88</v>
      </c>
      <c r="D126" s="40">
        <v>2.0129999999999999</v>
      </c>
      <c r="E126" s="41">
        <f t="shared" si="8"/>
        <v>0.13300000000000001</v>
      </c>
      <c r="F126" s="40" t="s">
        <v>26</v>
      </c>
      <c r="G126" s="42" t="s">
        <v>27</v>
      </c>
      <c r="H126" s="43"/>
      <c r="I126" s="40">
        <v>4</v>
      </c>
      <c r="J126" s="40" t="s">
        <v>45</v>
      </c>
      <c r="K126" s="44">
        <f t="shared" si="9"/>
        <v>0</v>
      </c>
      <c r="L126" s="44" t="s">
        <v>46</v>
      </c>
      <c r="M126" s="44">
        <f t="shared" si="10"/>
        <v>1</v>
      </c>
      <c r="N126" s="44" t="s">
        <v>46</v>
      </c>
      <c r="O126" s="44">
        <f t="shared" si="11"/>
        <v>1</v>
      </c>
      <c r="P126" s="44" t="s">
        <v>44</v>
      </c>
      <c r="Q126" s="44" t="s">
        <v>31</v>
      </c>
      <c r="R126" s="44">
        <f t="shared" si="12"/>
        <v>1</v>
      </c>
      <c r="S126" s="44" t="s">
        <v>31</v>
      </c>
      <c r="T126" s="45">
        <v>44811</v>
      </c>
      <c r="U126" s="44" t="s">
        <v>46</v>
      </c>
      <c r="V126" s="44">
        <f t="shared" si="7"/>
        <v>1</v>
      </c>
      <c r="W126" s="86" t="s">
        <v>46</v>
      </c>
      <c r="X126" s="47" t="s">
        <v>225</v>
      </c>
      <c r="Y126" s="51"/>
      <c r="Z126" s="49"/>
      <c r="AA126" s="50"/>
      <c r="AB126" s="49"/>
    </row>
    <row r="127" spans="1:28" ht="28.8" x14ac:dyDescent="0.3">
      <c r="A127" s="38">
        <f t="shared" si="13"/>
        <v>119</v>
      </c>
      <c r="B127" s="39" t="s">
        <v>224</v>
      </c>
      <c r="C127" s="40">
        <v>2.1230000000000002</v>
      </c>
      <c r="D127" s="40">
        <v>2.4049999999999998</v>
      </c>
      <c r="E127" s="41">
        <f t="shared" si="8"/>
        <v>0.28199999999999958</v>
      </c>
      <c r="F127" s="40" t="s">
        <v>26</v>
      </c>
      <c r="G127" s="42" t="s">
        <v>27</v>
      </c>
      <c r="H127" s="43"/>
      <c r="I127" s="40">
        <v>5</v>
      </c>
      <c r="J127" s="40" t="s">
        <v>45</v>
      </c>
      <c r="K127" s="44">
        <f t="shared" si="9"/>
        <v>1</v>
      </c>
      <c r="L127" s="44" t="s">
        <v>46</v>
      </c>
      <c r="M127" s="44">
        <f t="shared" si="10"/>
        <v>1</v>
      </c>
      <c r="N127" s="44" t="s">
        <v>46</v>
      </c>
      <c r="O127" s="44">
        <f t="shared" si="11"/>
        <v>1</v>
      </c>
      <c r="P127" s="44" t="s">
        <v>44</v>
      </c>
      <c r="Q127" s="44" t="s">
        <v>31</v>
      </c>
      <c r="R127" s="44">
        <f t="shared" si="12"/>
        <v>1</v>
      </c>
      <c r="S127" s="44" t="s">
        <v>31</v>
      </c>
      <c r="T127" s="45">
        <v>44811</v>
      </c>
      <c r="U127" s="44" t="s">
        <v>46</v>
      </c>
      <c r="V127" s="44">
        <f t="shared" si="7"/>
        <v>1</v>
      </c>
      <c r="W127" s="86" t="s">
        <v>46</v>
      </c>
      <c r="X127" s="47" t="s">
        <v>226</v>
      </c>
      <c r="Y127" s="51"/>
      <c r="Z127" s="49"/>
      <c r="AA127" s="50"/>
      <c r="AB127" s="49"/>
    </row>
    <row r="128" spans="1:28" ht="90" customHeight="1" x14ac:dyDescent="0.3">
      <c r="A128" s="38">
        <f t="shared" si="13"/>
        <v>120</v>
      </c>
      <c r="B128" s="52">
        <v>48080000</v>
      </c>
      <c r="C128" s="53">
        <v>0.65300000000000002</v>
      </c>
      <c r="D128" s="53">
        <v>0.70299999999999996</v>
      </c>
      <c r="E128" s="54">
        <f t="shared" si="8"/>
        <v>4.9999999999999933E-2</v>
      </c>
      <c r="F128" s="53" t="s">
        <v>32</v>
      </c>
      <c r="G128" s="53">
        <v>9</v>
      </c>
      <c r="H128" s="60" t="s">
        <v>45</v>
      </c>
      <c r="I128" s="42" t="s">
        <v>27</v>
      </c>
      <c r="J128" s="43"/>
      <c r="K128" s="55">
        <f t="shared" si="9"/>
        <v>1</v>
      </c>
      <c r="L128" s="55" t="s">
        <v>46</v>
      </c>
      <c r="M128" s="55">
        <f t="shared" si="10"/>
        <v>1</v>
      </c>
      <c r="N128" s="55" t="s">
        <v>44</v>
      </c>
      <c r="O128" s="55">
        <f t="shared" si="11"/>
        <v>0</v>
      </c>
      <c r="P128" s="55" t="s">
        <v>44</v>
      </c>
      <c r="Q128" s="55" t="s">
        <v>31</v>
      </c>
      <c r="R128" s="55">
        <f t="shared" si="12"/>
        <v>1</v>
      </c>
      <c r="S128" s="55" t="s">
        <v>31</v>
      </c>
      <c r="T128" s="56">
        <v>44811</v>
      </c>
      <c r="U128" s="55" t="s">
        <v>44</v>
      </c>
      <c r="V128" s="55">
        <f t="shared" si="7"/>
        <v>0</v>
      </c>
      <c r="W128" s="57" t="s">
        <v>46</v>
      </c>
      <c r="X128" s="58" t="s">
        <v>227</v>
      </c>
      <c r="Y128" s="51" t="s">
        <v>221</v>
      </c>
      <c r="Z128" s="49" t="s">
        <v>75</v>
      </c>
      <c r="AA128" s="50" t="s">
        <v>76</v>
      </c>
      <c r="AB128" s="49" t="s">
        <v>77</v>
      </c>
    </row>
    <row r="129" spans="1:28" ht="89.25" customHeight="1" x14ac:dyDescent="0.3">
      <c r="A129" s="38">
        <f t="shared" si="13"/>
        <v>121</v>
      </c>
      <c r="B129" s="52" t="s">
        <v>228</v>
      </c>
      <c r="C129" s="53">
        <v>0.70299999999999996</v>
      </c>
      <c r="D129" s="53">
        <v>0.80700000000000005</v>
      </c>
      <c r="E129" s="54">
        <f t="shared" si="8"/>
        <v>0.10400000000000009</v>
      </c>
      <c r="F129" s="53" t="s">
        <v>32</v>
      </c>
      <c r="G129" s="53">
        <v>6</v>
      </c>
      <c r="H129" s="60" t="s">
        <v>45</v>
      </c>
      <c r="I129" s="42" t="s">
        <v>27</v>
      </c>
      <c r="J129" s="43"/>
      <c r="K129" s="55">
        <f t="shared" si="9"/>
        <v>1</v>
      </c>
      <c r="L129" s="55" t="s">
        <v>46</v>
      </c>
      <c r="M129" s="55">
        <f t="shared" si="10"/>
        <v>1</v>
      </c>
      <c r="N129" s="55" t="s">
        <v>44</v>
      </c>
      <c r="O129" s="55">
        <f t="shared" si="11"/>
        <v>0</v>
      </c>
      <c r="P129" s="55" t="s">
        <v>46</v>
      </c>
      <c r="Q129" s="55" t="s">
        <v>46</v>
      </c>
      <c r="R129" s="55">
        <f t="shared" si="12"/>
        <v>1</v>
      </c>
      <c r="S129" s="55" t="s">
        <v>31</v>
      </c>
      <c r="T129" s="56">
        <v>44811</v>
      </c>
      <c r="U129" s="55" t="s">
        <v>44</v>
      </c>
      <c r="V129" s="55">
        <f t="shared" si="7"/>
        <v>0</v>
      </c>
      <c r="W129" s="57" t="s">
        <v>46</v>
      </c>
      <c r="X129" s="58" t="s">
        <v>229</v>
      </c>
      <c r="Y129" s="51" t="s">
        <v>221</v>
      </c>
      <c r="Z129" s="49" t="s">
        <v>75</v>
      </c>
      <c r="AA129" s="50" t="s">
        <v>76</v>
      </c>
      <c r="AB129" s="49" t="s">
        <v>77</v>
      </c>
    </row>
    <row r="130" spans="1:28" ht="28.8" x14ac:dyDescent="0.3">
      <c r="A130" s="38">
        <f t="shared" si="13"/>
        <v>122</v>
      </c>
      <c r="B130" s="52" t="s">
        <v>228</v>
      </c>
      <c r="C130" s="53">
        <v>1.585</v>
      </c>
      <c r="D130" s="53">
        <v>1.6890000000000001</v>
      </c>
      <c r="E130" s="54">
        <f t="shared" si="8"/>
        <v>0.10400000000000009</v>
      </c>
      <c r="F130" s="53" t="s">
        <v>26</v>
      </c>
      <c r="G130" s="42" t="s">
        <v>27</v>
      </c>
      <c r="H130" s="43"/>
      <c r="I130" s="53">
        <v>8</v>
      </c>
      <c r="J130" s="53" t="s">
        <v>45</v>
      </c>
      <c r="K130" s="55">
        <f t="shared" si="9"/>
        <v>1</v>
      </c>
      <c r="L130" s="55" t="s">
        <v>46</v>
      </c>
      <c r="M130" s="55">
        <f t="shared" si="10"/>
        <v>1</v>
      </c>
      <c r="N130" s="55" t="s">
        <v>46</v>
      </c>
      <c r="O130" s="55">
        <f t="shared" si="11"/>
        <v>1</v>
      </c>
      <c r="P130" s="55" t="s">
        <v>46</v>
      </c>
      <c r="Q130" s="55" t="s">
        <v>44</v>
      </c>
      <c r="R130" s="55">
        <f t="shared" si="12"/>
        <v>0</v>
      </c>
      <c r="S130" s="55" t="s">
        <v>31</v>
      </c>
      <c r="T130" s="56">
        <v>44811</v>
      </c>
      <c r="U130" s="55" t="s">
        <v>44</v>
      </c>
      <c r="V130" s="55">
        <f t="shared" ref="V130:V193" si="14">IF(U130="Y",1,IF(U130="n/a",1,0))</f>
        <v>0</v>
      </c>
      <c r="W130" s="57" t="s">
        <v>46</v>
      </c>
      <c r="X130" s="58" t="s">
        <v>230</v>
      </c>
      <c r="Y130" s="51" t="s">
        <v>221</v>
      </c>
      <c r="Z130" s="49" t="s">
        <v>75</v>
      </c>
      <c r="AA130" s="49" t="s">
        <v>231</v>
      </c>
      <c r="AB130" s="49" t="s">
        <v>232</v>
      </c>
    </row>
    <row r="131" spans="1:28" ht="86.4" x14ac:dyDescent="0.3">
      <c r="A131" s="38">
        <f t="shared" si="13"/>
        <v>123</v>
      </c>
      <c r="B131" s="52" t="s">
        <v>228</v>
      </c>
      <c r="C131" s="53">
        <v>1.6890000000000001</v>
      </c>
      <c r="D131" s="53">
        <v>2.5099999999999998</v>
      </c>
      <c r="E131" s="54">
        <f t="shared" si="8"/>
        <v>0.82099999999999973</v>
      </c>
      <c r="F131" s="53" t="s">
        <v>32</v>
      </c>
      <c r="G131" s="53">
        <v>5</v>
      </c>
      <c r="H131" s="60" t="s">
        <v>45</v>
      </c>
      <c r="I131" s="42" t="s">
        <v>27</v>
      </c>
      <c r="J131" s="43"/>
      <c r="K131" s="55">
        <f t="shared" si="9"/>
        <v>1</v>
      </c>
      <c r="L131" s="55" t="s">
        <v>46</v>
      </c>
      <c r="M131" s="55">
        <f t="shared" si="10"/>
        <v>1</v>
      </c>
      <c r="N131" s="55" t="s">
        <v>44</v>
      </c>
      <c r="O131" s="55">
        <f t="shared" si="11"/>
        <v>0</v>
      </c>
      <c r="P131" s="55" t="s">
        <v>46</v>
      </c>
      <c r="Q131" s="55" t="s">
        <v>46</v>
      </c>
      <c r="R131" s="55">
        <f t="shared" si="12"/>
        <v>1</v>
      </c>
      <c r="S131" s="55" t="s">
        <v>31</v>
      </c>
      <c r="T131" s="56">
        <v>44811</v>
      </c>
      <c r="U131" s="55" t="s">
        <v>44</v>
      </c>
      <c r="V131" s="55">
        <f t="shared" si="14"/>
        <v>0</v>
      </c>
      <c r="W131" s="57" t="s">
        <v>46</v>
      </c>
      <c r="X131" s="58" t="s">
        <v>233</v>
      </c>
      <c r="Y131" s="51" t="s">
        <v>95</v>
      </c>
      <c r="Z131" s="49" t="s">
        <v>234</v>
      </c>
      <c r="AA131" s="49" t="s">
        <v>231</v>
      </c>
      <c r="AB131" s="49" t="s">
        <v>232</v>
      </c>
    </row>
    <row r="132" spans="1:28" ht="87.75" customHeight="1" x14ac:dyDescent="0.3">
      <c r="A132" s="38">
        <f t="shared" si="13"/>
        <v>124</v>
      </c>
      <c r="B132" s="52" t="s">
        <v>228</v>
      </c>
      <c r="C132" s="53">
        <v>2.585</v>
      </c>
      <c r="D132" s="53">
        <v>2.649</v>
      </c>
      <c r="E132" s="54">
        <f t="shared" si="8"/>
        <v>6.4000000000000057E-2</v>
      </c>
      <c r="F132" s="53" t="s">
        <v>32</v>
      </c>
      <c r="G132" s="53">
        <v>5</v>
      </c>
      <c r="H132" s="60" t="s">
        <v>45</v>
      </c>
      <c r="I132" s="42" t="s">
        <v>27</v>
      </c>
      <c r="J132" s="43"/>
      <c r="K132" s="55">
        <f t="shared" si="9"/>
        <v>1</v>
      </c>
      <c r="L132" s="55" t="s">
        <v>46</v>
      </c>
      <c r="M132" s="55">
        <f t="shared" si="10"/>
        <v>1</v>
      </c>
      <c r="N132" s="55" t="s">
        <v>44</v>
      </c>
      <c r="O132" s="55">
        <f t="shared" si="11"/>
        <v>0</v>
      </c>
      <c r="P132" s="55" t="s">
        <v>44</v>
      </c>
      <c r="Q132" s="55" t="s">
        <v>31</v>
      </c>
      <c r="R132" s="55">
        <f t="shared" si="12"/>
        <v>1</v>
      </c>
      <c r="S132" s="55" t="s">
        <v>31</v>
      </c>
      <c r="T132" s="56">
        <v>44811</v>
      </c>
      <c r="U132" s="55" t="s">
        <v>44</v>
      </c>
      <c r="V132" s="55">
        <f t="shared" si="14"/>
        <v>0</v>
      </c>
      <c r="W132" s="57" t="s">
        <v>46</v>
      </c>
      <c r="X132" s="58" t="s">
        <v>235</v>
      </c>
      <c r="Y132" s="51" t="s">
        <v>221</v>
      </c>
      <c r="Z132" s="49" t="s">
        <v>75</v>
      </c>
      <c r="AA132" s="50" t="s">
        <v>76</v>
      </c>
      <c r="AB132" s="49" t="s">
        <v>77</v>
      </c>
    </row>
    <row r="133" spans="1:28" ht="89.25" customHeight="1" x14ac:dyDescent="0.3">
      <c r="A133" s="38">
        <f t="shared" si="13"/>
        <v>125</v>
      </c>
      <c r="B133" s="39" t="s">
        <v>236</v>
      </c>
      <c r="C133" s="40">
        <v>1.171</v>
      </c>
      <c r="D133" s="40">
        <v>1.2909999999999999</v>
      </c>
      <c r="E133" s="41">
        <f t="shared" si="8"/>
        <v>0.11999999999999988</v>
      </c>
      <c r="F133" s="40" t="s">
        <v>32</v>
      </c>
      <c r="G133" s="40">
        <v>6</v>
      </c>
      <c r="H133" s="68" t="s">
        <v>45</v>
      </c>
      <c r="I133" s="42" t="s">
        <v>27</v>
      </c>
      <c r="J133" s="43"/>
      <c r="K133" s="44">
        <f t="shared" si="9"/>
        <v>1</v>
      </c>
      <c r="L133" s="44" t="s">
        <v>46</v>
      </c>
      <c r="M133" s="44">
        <f t="shared" si="10"/>
        <v>1</v>
      </c>
      <c r="N133" s="44" t="s">
        <v>44</v>
      </c>
      <c r="O133" s="44">
        <f t="shared" si="11"/>
        <v>0</v>
      </c>
      <c r="P133" s="44" t="s">
        <v>44</v>
      </c>
      <c r="Q133" s="44" t="s">
        <v>31</v>
      </c>
      <c r="R133" s="44">
        <f t="shared" si="12"/>
        <v>1</v>
      </c>
      <c r="S133" s="44" t="s">
        <v>31</v>
      </c>
      <c r="T133" s="45">
        <v>44811</v>
      </c>
      <c r="U133" s="44" t="s">
        <v>44</v>
      </c>
      <c r="V133" s="44">
        <f t="shared" si="14"/>
        <v>0</v>
      </c>
      <c r="W133" s="86" t="s">
        <v>46</v>
      </c>
      <c r="X133" s="47" t="s">
        <v>237</v>
      </c>
      <c r="Y133" s="51" t="s">
        <v>221</v>
      </c>
      <c r="Z133" s="49" t="s">
        <v>75</v>
      </c>
      <c r="AA133" s="50" t="s">
        <v>76</v>
      </c>
      <c r="AB133" s="49" t="s">
        <v>77</v>
      </c>
    </row>
    <row r="134" spans="1:28" x14ac:dyDescent="0.3">
      <c r="A134" s="38">
        <f t="shared" si="13"/>
        <v>126</v>
      </c>
      <c r="B134" s="39" t="s">
        <v>236</v>
      </c>
      <c r="C134" s="40">
        <v>2.4329999999999998</v>
      </c>
      <c r="D134" s="40">
        <v>3.036</v>
      </c>
      <c r="E134" s="41">
        <f t="shared" si="8"/>
        <v>0.6030000000000002</v>
      </c>
      <c r="F134" s="40" t="s">
        <v>26</v>
      </c>
      <c r="G134" s="42" t="s">
        <v>27</v>
      </c>
      <c r="H134" s="43"/>
      <c r="I134" s="40">
        <v>6</v>
      </c>
      <c r="J134" s="40" t="s">
        <v>45</v>
      </c>
      <c r="K134" s="44">
        <f t="shared" si="9"/>
        <v>1</v>
      </c>
      <c r="L134" s="44" t="s">
        <v>46</v>
      </c>
      <c r="M134" s="44">
        <f t="shared" si="10"/>
        <v>1</v>
      </c>
      <c r="N134" s="44" t="s">
        <v>46</v>
      </c>
      <c r="O134" s="44">
        <f t="shared" si="11"/>
        <v>1</v>
      </c>
      <c r="P134" s="44" t="s">
        <v>44</v>
      </c>
      <c r="Q134" s="44" t="s">
        <v>31</v>
      </c>
      <c r="R134" s="44">
        <f t="shared" si="12"/>
        <v>1</v>
      </c>
      <c r="S134" s="44" t="s">
        <v>31</v>
      </c>
      <c r="T134" s="45">
        <v>44811</v>
      </c>
      <c r="U134" s="44" t="s">
        <v>46</v>
      </c>
      <c r="V134" s="44">
        <f t="shared" si="14"/>
        <v>1</v>
      </c>
      <c r="W134" s="86" t="s">
        <v>46</v>
      </c>
      <c r="X134" s="47"/>
      <c r="Y134" s="51"/>
      <c r="Z134" s="49"/>
      <c r="AA134" s="50"/>
      <c r="AB134" s="49"/>
    </row>
    <row r="135" spans="1:28" x14ac:dyDescent="0.3">
      <c r="A135" s="38">
        <f t="shared" si="13"/>
        <v>127</v>
      </c>
      <c r="B135" s="39" t="s">
        <v>236</v>
      </c>
      <c r="C135" s="40">
        <v>3.169</v>
      </c>
      <c r="D135" s="40">
        <v>3.2360000000000002</v>
      </c>
      <c r="E135" s="41">
        <f t="shared" si="8"/>
        <v>6.7000000000000171E-2</v>
      </c>
      <c r="F135" s="40" t="s">
        <v>32</v>
      </c>
      <c r="G135" s="40">
        <v>6</v>
      </c>
      <c r="H135" s="68" t="s">
        <v>45</v>
      </c>
      <c r="I135" s="42" t="s">
        <v>27</v>
      </c>
      <c r="J135" s="43"/>
      <c r="K135" s="44">
        <f t="shared" si="9"/>
        <v>1</v>
      </c>
      <c r="L135" s="44" t="s">
        <v>46</v>
      </c>
      <c r="M135" s="44">
        <f t="shared" si="10"/>
        <v>1</v>
      </c>
      <c r="N135" s="44" t="s">
        <v>46</v>
      </c>
      <c r="O135" s="44">
        <f t="shared" si="11"/>
        <v>1</v>
      </c>
      <c r="P135" s="44" t="s">
        <v>44</v>
      </c>
      <c r="Q135" s="44" t="s">
        <v>31</v>
      </c>
      <c r="R135" s="44">
        <f t="shared" si="12"/>
        <v>1</v>
      </c>
      <c r="S135" s="44" t="s">
        <v>31</v>
      </c>
      <c r="T135" s="45">
        <v>44811</v>
      </c>
      <c r="U135" s="44" t="s">
        <v>46</v>
      </c>
      <c r="V135" s="44">
        <f t="shared" si="14"/>
        <v>1</v>
      </c>
      <c r="W135" s="86" t="s">
        <v>46</v>
      </c>
      <c r="X135" s="47"/>
      <c r="Y135" s="51"/>
      <c r="Z135" s="49"/>
      <c r="AA135" s="50"/>
      <c r="AB135" s="49"/>
    </row>
    <row r="136" spans="1:28" ht="92.25" customHeight="1" x14ac:dyDescent="0.3">
      <c r="A136" s="38">
        <f t="shared" si="13"/>
        <v>128</v>
      </c>
      <c r="B136" s="39" t="s">
        <v>236</v>
      </c>
      <c r="C136" s="40">
        <v>3.7349999999999999</v>
      </c>
      <c r="D136" s="40">
        <v>3.79</v>
      </c>
      <c r="E136" s="41">
        <f t="shared" si="8"/>
        <v>5.500000000000016E-2</v>
      </c>
      <c r="F136" s="40" t="s">
        <v>32</v>
      </c>
      <c r="G136" s="40">
        <v>12</v>
      </c>
      <c r="H136" s="68" t="s">
        <v>45</v>
      </c>
      <c r="I136" s="42" t="s">
        <v>27</v>
      </c>
      <c r="J136" s="43"/>
      <c r="K136" s="44">
        <f t="shared" si="9"/>
        <v>1</v>
      </c>
      <c r="L136" s="44" t="s">
        <v>46</v>
      </c>
      <c r="M136" s="44">
        <f t="shared" si="10"/>
        <v>1</v>
      </c>
      <c r="N136" s="44" t="s">
        <v>44</v>
      </c>
      <c r="O136" s="44">
        <f t="shared" si="11"/>
        <v>0</v>
      </c>
      <c r="P136" s="44" t="s">
        <v>44</v>
      </c>
      <c r="Q136" s="44" t="s">
        <v>31</v>
      </c>
      <c r="R136" s="44">
        <f t="shared" si="12"/>
        <v>1</v>
      </c>
      <c r="S136" s="44" t="s">
        <v>31</v>
      </c>
      <c r="T136" s="45">
        <v>44811</v>
      </c>
      <c r="U136" s="44" t="s">
        <v>44</v>
      </c>
      <c r="V136" s="44">
        <f t="shared" si="14"/>
        <v>0</v>
      </c>
      <c r="W136" s="86" t="s">
        <v>46</v>
      </c>
      <c r="X136" s="47" t="s">
        <v>238</v>
      </c>
      <c r="Y136" s="51" t="s">
        <v>221</v>
      </c>
      <c r="Z136" s="49" t="s">
        <v>75</v>
      </c>
      <c r="AA136" s="50" t="s">
        <v>76</v>
      </c>
      <c r="AB136" s="49" t="s">
        <v>77</v>
      </c>
    </row>
    <row r="137" spans="1:28" ht="90" customHeight="1" x14ac:dyDescent="0.3">
      <c r="A137" s="38">
        <f t="shared" si="13"/>
        <v>129</v>
      </c>
      <c r="B137" s="39" t="s">
        <v>236</v>
      </c>
      <c r="C137" s="40">
        <v>3.79</v>
      </c>
      <c r="D137" s="40">
        <v>3.87</v>
      </c>
      <c r="E137" s="41">
        <f t="shared" si="8"/>
        <v>8.0000000000000071E-2</v>
      </c>
      <c r="F137" s="40" t="s">
        <v>32</v>
      </c>
      <c r="G137" s="40">
        <v>15</v>
      </c>
      <c r="H137" s="68" t="s">
        <v>45</v>
      </c>
      <c r="I137" s="42" t="s">
        <v>27</v>
      </c>
      <c r="J137" s="43"/>
      <c r="K137" s="44">
        <f t="shared" si="9"/>
        <v>1</v>
      </c>
      <c r="L137" s="44" t="s">
        <v>46</v>
      </c>
      <c r="M137" s="44">
        <f t="shared" si="10"/>
        <v>1</v>
      </c>
      <c r="N137" s="44" t="s">
        <v>46</v>
      </c>
      <c r="O137" s="44">
        <f t="shared" si="11"/>
        <v>1</v>
      </c>
      <c r="P137" s="44" t="s">
        <v>46</v>
      </c>
      <c r="Q137" s="44" t="s">
        <v>44</v>
      </c>
      <c r="R137" s="44">
        <f t="shared" si="12"/>
        <v>0</v>
      </c>
      <c r="S137" s="44" t="s">
        <v>31</v>
      </c>
      <c r="T137" s="45">
        <v>44811</v>
      </c>
      <c r="U137" s="44" t="s">
        <v>44</v>
      </c>
      <c r="V137" s="44">
        <f t="shared" si="14"/>
        <v>0</v>
      </c>
      <c r="W137" s="86" t="s">
        <v>46</v>
      </c>
      <c r="X137" s="47" t="s">
        <v>239</v>
      </c>
      <c r="Y137" s="51" t="s">
        <v>221</v>
      </c>
      <c r="Z137" s="49" t="s">
        <v>240</v>
      </c>
      <c r="AA137" s="49" t="s">
        <v>76</v>
      </c>
      <c r="AB137" s="49" t="s">
        <v>77</v>
      </c>
    </row>
    <row r="138" spans="1:28" ht="87.75" customHeight="1" x14ac:dyDescent="0.3">
      <c r="A138" s="38">
        <f t="shared" si="13"/>
        <v>130</v>
      </c>
      <c r="B138" s="39" t="s">
        <v>236</v>
      </c>
      <c r="C138" s="40">
        <v>4.0620000000000003</v>
      </c>
      <c r="D138" s="40">
        <v>4.1159999999999997</v>
      </c>
      <c r="E138" s="41">
        <f t="shared" ref="E138:E201" si="15">D138-C138</f>
        <v>5.3999999999999382E-2</v>
      </c>
      <c r="F138" s="40" t="s">
        <v>26</v>
      </c>
      <c r="G138" s="42" t="s">
        <v>27</v>
      </c>
      <c r="H138" s="43"/>
      <c r="I138" s="40">
        <v>12</v>
      </c>
      <c r="J138" s="40" t="s">
        <v>45</v>
      </c>
      <c r="K138" s="44">
        <f t="shared" ref="K138:K201" si="16">IF($F138="L",IF(G138&gt;=5,1,0),IF($F138="R",IF($I138&gt;=5,1,0),0))</f>
        <v>1</v>
      </c>
      <c r="L138" s="44" t="s">
        <v>46</v>
      </c>
      <c r="M138" s="44">
        <f t="shared" ref="M138:M201" si="17">IF(L138="Y",1,IF(L138="n/a",1,0))</f>
        <v>1</v>
      </c>
      <c r="N138" s="44" t="s">
        <v>44</v>
      </c>
      <c r="O138" s="44">
        <f t="shared" ref="O138:O201" si="18">IF(N138="Y",1,IF(N138="n/a",1,0))</f>
        <v>0</v>
      </c>
      <c r="P138" s="44" t="s">
        <v>46</v>
      </c>
      <c r="Q138" s="44" t="s">
        <v>44</v>
      </c>
      <c r="R138" s="44">
        <f t="shared" ref="R138:R201" si="19">IF(Q138="Y",1,IF(Q138="n/a",1,0))</f>
        <v>0</v>
      </c>
      <c r="S138" s="44" t="s">
        <v>31</v>
      </c>
      <c r="T138" s="45">
        <v>44811</v>
      </c>
      <c r="U138" s="44" t="s">
        <v>44</v>
      </c>
      <c r="V138" s="44">
        <f t="shared" si="14"/>
        <v>0</v>
      </c>
      <c r="W138" s="86" t="s">
        <v>46</v>
      </c>
      <c r="X138" s="47" t="s">
        <v>241</v>
      </c>
      <c r="Y138" s="51" t="s">
        <v>221</v>
      </c>
      <c r="Z138" s="49" t="s">
        <v>75</v>
      </c>
      <c r="AA138" s="50" t="s">
        <v>76</v>
      </c>
      <c r="AB138" s="49" t="s">
        <v>77</v>
      </c>
    </row>
    <row r="139" spans="1:28" ht="126.75" customHeight="1" x14ac:dyDescent="0.3">
      <c r="A139" s="38">
        <f t="shared" ref="A139:A202" si="20">A138+1</f>
        <v>131</v>
      </c>
      <c r="B139" s="39" t="s">
        <v>236</v>
      </c>
      <c r="C139" s="40">
        <v>4.3490000000000002</v>
      </c>
      <c r="D139" s="40">
        <v>4.4630000000000001</v>
      </c>
      <c r="E139" s="41">
        <f t="shared" si="15"/>
        <v>0.11399999999999988</v>
      </c>
      <c r="F139" s="40" t="s">
        <v>26</v>
      </c>
      <c r="G139" s="42" t="s">
        <v>27</v>
      </c>
      <c r="H139" s="43"/>
      <c r="I139" s="40">
        <v>6</v>
      </c>
      <c r="J139" s="40" t="s">
        <v>45</v>
      </c>
      <c r="K139" s="44">
        <f t="shared" si="16"/>
        <v>1</v>
      </c>
      <c r="L139" s="44" t="s">
        <v>46</v>
      </c>
      <c r="M139" s="44">
        <f t="shared" si="17"/>
        <v>1</v>
      </c>
      <c r="N139" s="44" t="s">
        <v>44</v>
      </c>
      <c r="O139" s="44">
        <f t="shared" si="18"/>
        <v>0</v>
      </c>
      <c r="P139" s="44" t="s">
        <v>46</v>
      </c>
      <c r="Q139" s="44" t="s">
        <v>44</v>
      </c>
      <c r="R139" s="44">
        <f t="shared" si="19"/>
        <v>0</v>
      </c>
      <c r="S139" s="44" t="s">
        <v>31</v>
      </c>
      <c r="T139" s="45">
        <v>44811</v>
      </c>
      <c r="U139" s="44" t="s">
        <v>44</v>
      </c>
      <c r="V139" s="44">
        <f t="shared" si="14"/>
        <v>0</v>
      </c>
      <c r="W139" s="86" t="s">
        <v>46</v>
      </c>
      <c r="X139" s="47" t="s">
        <v>242</v>
      </c>
      <c r="Y139" s="51" t="s">
        <v>95</v>
      </c>
      <c r="Z139" s="49" t="s">
        <v>142</v>
      </c>
      <c r="AA139" s="49" t="s">
        <v>143</v>
      </c>
      <c r="AB139" s="79" t="s">
        <v>126</v>
      </c>
    </row>
    <row r="140" spans="1:28" ht="28.8" x14ac:dyDescent="0.3">
      <c r="A140" s="38">
        <f t="shared" si="20"/>
        <v>132</v>
      </c>
      <c r="B140" s="52">
        <v>48100000</v>
      </c>
      <c r="C140" s="53">
        <v>3.45</v>
      </c>
      <c r="D140" s="53">
        <v>3.67</v>
      </c>
      <c r="E140" s="54">
        <f t="shared" si="15"/>
        <v>0.21999999999999975</v>
      </c>
      <c r="F140" s="53" t="s">
        <v>32</v>
      </c>
      <c r="G140" s="53">
        <v>6</v>
      </c>
      <c r="H140" s="60" t="s">
        <v>45</v>
      </c>
      <c r="I140" s="42" t="s">
        <v>27</v>
      </c>
      <c r="J140" s="43"/>
      <c r="K140" s="55">
        <f t="shared" si="16"/>
        <v>1</v>
      </c>
      <c r="L140" s="55" t="s">
        <v>46</v>
      </c>
      <c r="M140" s="55">
        <f t="shared" si="17"/>
        <v>1</v>
      </c>
      <c r="N140" s="55" t="s">
        <v>44</v>
      </c>
      <c r="O140" s="55">
        <f t="shared" si="18"/>
        <v>0</v>
      </c>
      <c r="P140" s="55" t="s">
        <v>44</v>
      </c>
      <c r="Q140" s="55" t="s">
        <v>31</v>
      </c>
      <c r="R140" s="55">
        <f t="shared" si="19"/>
        <v>1</v>
      </c>
      <c r="S140" s="55" t="s">
        <v>31</v>
      </c>
      <c r="T140" s="56">
        <v>44811</v>
      </c>
      <c r="U140" s="55" t="s">
        <v>44</v>
      </c>
      <c r="V140" s="55">
        <f t="shared" si="14"/>
        <v>0</v>
      </c>
      <c r="W140" s="57" t="s">
        <v>46</v>
      </c>
      <c r="X140" s="58" t="s">
        <v>243</v>
      </c>
      <c r="Y140" s="51" t="s">
        <v>221</v>
      </c>
      <c r="Z140" s="49" t="s">
        <v>75</v>
      </c>
      <c r="AA140" s="49" t="s">
        <v>244</v>
      </c>
      <c r="AB140" s="49" t="s">
        <v>151</v>
      </c>
    </row>
    <row r="141" spans="1:28" ht="28.8" x14ac:dyDescent="0.3">
      <c r="A141" s="38">
        <f t="shared" si="20"/>
        <v>133</v>
      </c>
      <c r="B141" s="52" t="s">
        <v>245</v>
      </c>
      <c r="C141" s="53">
        <v>3.67</v>
      </c>
      <c r="D141" s="53">
        <v>3.7850000000000001</v>
      </c>
      <c r="E141" s="54">
        <f t="shared" si="15"/>
        <v>0.11500000000000021</v>
      </c>
      <c r="F141" s="53" t="s">
        <v>32</v>
      </c>
      <c r="G141" s="53">
        <v>6</v>
      </c>
      <c r="H141" s="60" t="s">
        <v>45</v>
      </c>
      <c r="I141" s="42" t="s">
        <v>27</v>
      </c>
      <c r="J141" s="43"/>
      <c r="K141" s="55">
        <f t="shared" si="16"/>
        <v>1</v>
      </c>
      <c r="L141" s="55" t="s">
        <v>46</v>
      </c>
      <c r="M141" s="55">
        <f t="shared" si="17"/>
        <v>1</v>
      </c>
      <c r="N141" s="55" t="s">
        <v>44</v>
      </c>
      <c r="O141" s="55">
        <f t="shared" si="18"/>
        <v>0</v>
      </c>
      <c r="P141" s="55" t="s">
        <v>46</v>
      </c>
      <c r="Q141" s="55" t="s">
        <v>31</v>
      </c>
      <c r="R141" s="55">
        <f t="shared" si="19"/>
        <v>1</v>
      </c>
      <c r="S141" s="55" t="s">
        <v>31</v>
      </c>
      <c r="T141" s="56">
        <v>44811</v>
      </c>
      <c r="U141" s="55" t="s">
        <v>44</v>
      </c>
      <c r="V141" s="55">
        <f t="shared" si="14"/>
        <v>0</v>
      </c>
      <c r="W141" s="57" t="s">
        <v>46</v>
      </c>
      <c r="X141" s="58" t="s">
        <v>246</v>
      </c>
      <c r="Y141" s="51" t="s">
        <v>221</v>
      </c>
      <c r="Z141" s="49" t="s">
        <v>75</v>
      </c>
      <c r="AA141" s="49" t="s">
        <v>244</v>
      </c>
      <c r="AB141" s="49" t="s">
        <v>151</v>
      </c>
    </row>
    <row r="142" spans="1:28" x14ac:dyDescent="0.3">
      <c r="A142" s="38">
        <f t="shared" si="20"/>
        <v>134</v>
      </c>
      <c r="B142" s="39">
        <v>48100001</v>
      </c>
      <c r="C142" s="40">
        <v>0</v>
      </c>
      <c r="D142" s="40">
        <v>0.16</v>
      </c>
      <c r="E142" s="41">
        <f t="shared" si="15"/>
        <v>0.16</v>
      </c>
      <c r="F142" s="40" t="s">
        <v>32</v>
      </c>
      <c r="G142" s="40">
        <v>8</v>
      </c>
      <c r="H142" s="68"/>
      <c r="I142" s="42" t="s">
        <v>27</v>
      </c>
      <c r="J142" s="43"/>
      <c r="K142" s="44">
        <f t="shared" si="16"/>
        <v>1</v>
      </c>
      <c r="L142" s="44" t="s">
        <v>31</v>
      </c>
      <c r="M142" s="44">
        <f t="shared" si="17"/>
        <v>1</v>
      </c>
      <c r="N142" s="44" t="s">
        <v>31</v>
      </c>
      <c r="O142" s="44">
        <f t="shared" si="18"/>
        <v>1</v>
      </c>
      <c r="P142" s="44" t="s">
        <v>31</v>
      </c>
      <c r="Q142" s="44" t="s">
        <v>31</v>
      </c>
      <c r="R142" s="44">
        <f t="shared" si="19"/>
        <v>1</v>
      </c>
      <c r="S142" s="44" t="s">
        <v>31</v>
      </c>
      <c r="T142" s="45">
        <v>44811</v>
      </c>
      <c r="U142" s="44" t="s">
        <v>31</v>
      </c>
      <c r="V142" s="44">
        <f t="shared" si="14"/>
        <v>1</v>
      </c>
      <c r="W142" s="44" t="s">
        <v>44</v>
      </c>
      <c r="X142" s="47" t="s">
        <v>247</v>
      </c>
      <c r="Y142" s="51"/>
      <c r="Z142" s="49"/>
      <c r="AA142" s="50"/>
      <c r="AB142" s="49"/>
    </row>
    <row r="143" spans="1:28" x14ac:dyDescent="0.3">
      <c r="A143" s="38">
        <f t="shared" si="20"/>
        <v>135</v>
      </c>
      <c r="B143" s="52">
        <v>48100003</v>
      </c>
      <c r="C143" s="55">
        <v>0.27</v>
      </c>
      <c r="D143" s="53">
        <v>0.31</v>
      </c>
      <c r="E143" s="54">
        <f t="shared" si="15"/>
        <v>3.999999999999998E-2</v>
      </c>
      <c r="F143" s="53" t="s">
        <v>32</v>
      </c>
      <c r="G143" s="53">
        <v>6</v>
      </c>
      <c r="H143" s="60" t="s">
        <v>31</v>
      </c>
      <c r="I143" s="42" t="s">
        <v>27</v>
      </c>
      <c r="J143" s="43"/>
      <c r="K143" s="55">
        <f t="shared" si="16"/>
        <v>1</v>
      </c>
      <c r="L143" s="55" t="s">
        <v>31</v>
      </c>
      <c r="M143" s="55">
        <f t="shared" si="17"/>
        <v>1</v>
      </c>
      <c r="N143" s="55" t="s">
        <v>31</v>
      </c>
      <c r="O143" s="55">
        <f t="shared" si="18"/>
        <v>1</v>
      </c>
      <c r="P143" s="55" t="s">
        <v>31</v>
      </c>
      <c r="Q143" s="55" t="s">
        <v>31</v>
      </c>
      <c r="R143" s="55">
        <f t="shared" si="19"/>
        <v>1</v>
      </c>
      <c r="S143" s="55" t="s">
        <v>31</v>
      </c>
      <c r="T143" s="56">
        <v>44813</v>
      </c>
      <c r="U143" s="55" t="s">
        <v>31</v>
      </c>
      <c r="V143" s="55">
        <f t="shared" si="14"/>
        <v>1</v>
      </c>
      <c r="W143" s="55" t="s">
        <v>44</v>
      </c>
      <c r="X143" s="58" t="s">
        <v>247</v>
      </c>
      <c r="Y143" s="51"/>
      <c r="Z143" s="49"/>
      <c r="AA143" s="50"/>
      <c r="AB143" s="49"/>
    </row>
    <row r="144" spans="1:28" ht="43.2" x14ac:dyDescent="0.3">
      <c r="A144" s="38">
        <f t="shared" si="20"/>
        <v>136</v>
      </c>
      <c r="B144" s="39">
        <v>48116000</v>
      </c>
      <c r="C144" s="40">
        <v>0</v>
      </c>
      <c r="D144" s="40">
        <v>9.5000000000000001E-2</v>
      </c>
      <c r="E144" s="41">
        <f t="shared" si="15"/>
        <v>9.5000000000000001E-2</v>
      </c>
      <c r="F144" s="40" t="s">
        <v>32</v>
      </c>
      <c r="G144" s="40">
        <v>6</v>
      </c>
      <c r="H144" s="68" t="s">
        <v>45</v>
      </c>
      <c r="I144" s="42" t="s">
        <v>27</v>
      </c>
      <c r="J144" s="43"/>
      <c r="K144" s="44">
        <f t="shared" si="16"/>
        <v>1</v>
      </c>
      <c r="L144" s="44" t="s">
        <v>46</v>
      </c>
      <c r="M144" s="44">
        <f t="shared" si="17"/>
        <v>1</v>
      </c>
      <c r="N144" s="44" t="s">
        <v>46</v>
      </c>
      <c r="O144" s="44">
        <f t="shared" si="18"/>
        <v>1</v>
      </c>
      <c r="P144" s="44" t="s">
        <v>46</v>
      </c>
      <c r="Q144" s="44" t="s">
        <v>44</v>
      </c>
      <c r="R144" s="44">
        <f t="shared" si="19"/>
        <v>0</v>
      </c>
      <c r="S144" s="44" t="s">
        <v>31</v>
      </c>
      <c r="T144" s="45">
        <v>44813</v>
      </c>
      <c r="U144" s="44" t="s">
        <v>44</v>
      </c>
      <c r="V144" s="44">
        <f t="shared" si="14"/>
        <v>0</v>
      </c>
      <c r="W144" s="86" t="s">
        <v>46</v>
      </c>
      <c r="X144" s="47" t="s">
        <v>248</v>
      </c>
      <c r="Y144" s="51" t="s">
        <v>74</v>
      </c>
      <c r="Z144" s="49" t="s">
        <v>75</v>
      </c>
      <c r="AA144" s="50" t="s">
        <v>115</v>
      </c>
      <c r="AB144" s="49" t="s">
        <v>116</v>
      </c>
    </row>
    <row r="145" spans="1:28" ht="43.2" x14ac:dyDescent="0.3">
      <c r="A145" s="38">
        <f t="shared" si="20"/>
        <v>137</v>
      </c>
      <c r="B145" s="39" t="s">
        <v>249</v>
      </c>
      <c r="C145" s="40">
        <v>0.66900000000000004</v>
      </c>
      <c r="D145" s="40">
        <v>0.73499999999999999</v>
      </c>
      <c r="E145" s="41">
        <f t="shared" si="15"/>
        <v>6.5999999999999948E-2</v>
      </c>
      <c r="F145" s="40" t="s">
        <v>26</v>
      </c>
      <c r="G145" s="42" t="s">
        <v>27</v>
      </c>
      <c r="H145" s="43"/>
      <c r="I145" s="40">
        <v>5</v>
      </c>
      <c r="J145" s="40" t="s">
        <v>45</v>
      </c>
      <c r="K145" s="44">
        <f t="shared" si="16"/>
        <v>1</v>
      </c>
      <c r="L145" s="44" t="s">
        <v>46</v>
      </c>
      <c r="M145" s="44">
        <f t="shared" si="17"/>
        <v>1</v>
      </c>
      <c r="N145" s="44" t="s">
        <v>46</v>
      </c>
      <c r="O145" s="44">
        <f t="shared" si="18"/>
        <v>1</v>
      </c>
      <c r="P145" s="44" t="s">
        <v>46</v>
      </c>
      <c r="Q145" s="44" t="s">
        <v>44</v>
      </c>
      <c r="R145" s="44">
        <f t="shared" si="19"/>
        <v>0</v>
      </c>
      <c r="S145" s="44" t="s">
        <v>31</v>
      </c>
      <c r="T145" s="45">
        <v>44813</v>
      </c>
      <c r="U145" s="44" t="s">
        <v>44</v>
      </c>
      <c r="V145" s="44">
        <f t="shared" si="14"/>
        <v>0</v>
      </c>
      <c r="W145" s="86" t="s">
        <v>46</v>
      </c>
      <c r="X145" s="47" t="s">
        <v>250</v>
      </c>
      <c r="Y145" s="51" t="s">
        <v>74</v>
      </c>
      <c r="Z145" s="49" t="s">
        <v>75</v>
      </c>
      <c r="AA145" s="50" t="s">
        <v>115</v>
      </c>
      <c r="AB145" s="49" t="s">
        <v>116</v>
      </c>
    </row>
    <row r="146" spans="1:28" x14ac:dyDescent="0.3">
      <c r="A146" s="38">
        <f t="shared" si="20"/>
        <v>138</v>
      </c>
      <c r="B146" s="52">
        <v>48130000</v>
      </c>
      <c r="C146" s="53">
        <v>1.8080000000000001</v>
      </c>
      <c r="D146" s="53">
        <v>1.837</v>
      </c>
      <c r="E146" s="54">
        <f t="shared" si="15"/>
        <v>2.8999999999999915E-2</v>
      </c>
      <c r="F146" s="53" t="s">
        <v>32</v>
      </c>
      <c r="G146" s="53">
        <v>5</v>
      </c>
      <c r="H146" s="60" t="s">
        <v>47</v>
      </c>
      <c r="I146" s="42" t="s">
        <v>27</v>
      </c>
      <c r="J146" s="43"/>
      <c r="K146" s="55">
        <f t="shared" si="16"/>
        <v>1</v>
      </c>
      <c r="L146" s="55" t="s">
        <v>31</v>
      </c>
      <c r="M146" s="55">
        <f t="shared" si="17"/>
        <v>1</v>
      </c>
      <c r="N146" s="55" t="s">
        <v>31</v>
      </c>
      <c r="O146" s="55">
        <f t="shared" si="18"/>
        <v>1</v>
      </c>
      <c r="P146" s="55" t="s">
        <v>44</v>
      </c>
      <c r="Q146" s="55" t="s">
        <v>31</v>
      </c>
      <c r="R146" s="55">
        <f t="shared" si="19"/>
        <v>1</v>
      </c>
      <c r="S146" s="55" t="s">
        <v>31</v>
      </c>
      <c r="T146" s="56">
        <v>44813</v>
      </c>
      <c r="U146" s="55" t="s">
        <v>46</v>
      </c>
      <c r="V146" s="55">
        <f t="shared" si="14"/>
        <v>1</v>
      </c>
      <c r="W146" s="57" t="s">
        <v>46</v>
      </c>
      <c r="X146" s="58" t="s">
        <v>251</v>
      </c>
      <c r="Y146" s="51"/>
      <c r="Z146" s="49"/>
      <c r="AA146" s="49"/>
      <c r="AB146" s="49"/>
    </row>
    <row r="147" spans="1:28" x14ac:dyDescent="0.3">
      <c r="A147" s="38">
        <f t="shared" si="20"/>
        <v>139</v>
      </c>
      <c r="B147" s="39">
        <v>48190000</v>
      </c>
      <c r="C147" s="40">
        <v>0.23300000000000001</v>
      </c>
      <c r="D147" s="40">
        <v>0.34599999999999997</v>
      </c>
      <c r="E147" s="41">
        <f t="shared" si="15"/>
        <v>0.11299999999999996</v>
      </c>
      <c r="F147" s="40" t="s">
        <v>32</v>
      </c>
      <c r="G147" s="40">
        <v>6</v>
      </c>
      <c r="H147" s="68" t="s">
        <v>45</v>
      </c>
      <c r="I147" s="42" t="s">
        <v>27</v>
      </c>
      <c r="J147" s="43"/>
      <c r="K147" s="44">
        <f t="shared" si="16"/>
        <v>1</v>
      </c>
      <c r="L147" s="44" t="s">
        <v>46</v>
      </c>
      <c r="M147" s="44">
        <f t="shared" si="17"/>
        <v>1</v>
      </c>
      <c r="N147" s="44" t="s">
        <v>46</v>
      </c>
      <c r="O147" s="44">
        <f t="shared" si="18"/>
        <v>1</v>
      </c>
      <c r="P147" s="44" t="s">
        <v>44</v>
      </c>
      <c r="Q147" s="44" t="s">
        <v>31</v>
      </c>
      <c r="R147" s="44">
        <f t="shared" si="19"/>
        <v>1</v>
      </c>
      <c r="S147" s="44" t="s">
        <v>31</v>
      </c>
      <c r="T147" s="45">
        <v>44813</v>
      </c>
      <c r="U147" s="44" t="s">
        <v>46</v>
      </c>
      <c r="V147" s="44">
        <f t="shared" si="14"/>
        <v>1</v>
      </c>
      <c r="W147" s="86" t="s">
        <v>46</v>
      </c>
      <c r="X147" s="47"/>
      <c r="Y147" s="51"/>
      <c r="Z147" s="49"/>
      <c r="AA147" s="50"/>
      <c r="AB147" s="49"/>
    </row>
    <row r="148" spans="1:28" x14ac:dyDescent="0.3">
      <c r="A148" s="38">
        <f t="shared" si="20"/>
        <v>140</v>
      </c>
      <c r="B148" s="52">
        <v>48230000</v>
      </c>
      <c r="C148" s="53">
        <v>7.1950000000000003</v>
      </c>
      <c r="D148" s="53">
        <v>7.9109999999999996</v>
      </c>
      <c r="E148" s="54">
        <f t="shared" si="15"/>
        <v>0.7159999999999993</v>
      </c>
      <c r="F148" s="53" t="s">
        <v>32</v>
      </c>
      <c r="G148" s="53">
        <v>10</v>
      </c>
      <c r="H148" s="60" t="s">
        <v>31</v>
      </c>
      <c r="I148" s="42" t="s">
        <v>27</v>
      </c>
      <c r="J148" s="43"/>
      <c r="K148" s="55">
        <f t="shared" si="16"/>
        <v>1</v>
      </c>
      <c r="L148" s="55" t="s">
        <v>31</v>
      </c>
      <c r="M148" s="55">
        <f t="shared" si="17"/>
        <v>1</v>
      </c>
      <c r="N148" s="55" t="s">
        <v>31</v>
      </c>
      <c r="O148" s="55">
        <f t="shared" si="18"/>
        <v>1</v>
      </c>
      <c r="P148" s="55" t="s">
        <v>31</v>
      </c>
      <c r="Q148" s="55" t="s">
        <v>31</v>
      </c>
      <c r="R148" s="55">
        <f t="shared" si="19"/>
        <v>1</v>
      </c>
      <c r="S148" s="55" t="s">
        <v>31</v>
      </c>
      <c r="T148" s="56">
        <v>44813</v>
      </c>
      <c r="U148" s="55" t="s">
        <v>31</v>
      </c>
      <c r="V148" s="55">
        <f t="shared" si="14"/>
        <v>1</v>
      </c>
      <c r="W148" s="55" t="s">
        <v>44</v>
      </c>
      <c r="X148" s="58" t="s">
        <v>99</v>
      </c>
      <c r="Y148" s="51"/>
      <c r="Z148" s="49"/>
      <c r="AA148" s="50"/>
      <c r="AB148" s="49"/>
    </row>
    <row r="149" spans="1:28" x14ac:dyDescent="0.3">
      <c r="A149" s="38">
        <f t="shared" si="20"/>
        <v>141</v>
      </c>
      <c r="B149" s="87">
        <v>48590000</v>
      </c>
      <c r="C149" s="88">
        <v>12.45</v>
      </c>
      <c r="D149" s="88">
        <v>12.513</v>
      </c>
      <c r="E149" s="41">
        <f t="shared" si="15"/>
        <v>6.3000000000000611E-2</v>
      </c>
      <c r="F149" s="89" t="s">
        <v>26</v>
      </c>
      <c r="G149" s="42" t="s">
        <v>27</v>
      </c>
      <c r="H149" s="43"/>
      <c r="I149" s="40">
        <v>5</v>
      </c>
      <c r="J149" s="40" t="s">
        <v>31</v>
      </c>
      <c r="K149" s="44">
        <f t="shared" si="16"/>
        <v>1</v>
      </c>
      <c r="L149" s="44" t="s">
        <v>31</v>
      </c>
      <c r="M149" s="44">
        <f t="shared" si="17"/>
        <v>1</v>
      </c>
      <c r="N149" s="44" t="s">
        <v>31</v>
      </c>
      <c r="O149" s="44">
        <f t="shared" si="18"/>
        <v>1</v>
      </c>
      <c r="P149" s="44" t="s">
        <v>31</v>
      </c>
      <c r="Q149" s="44" t="s">
        <v>31</v>
      </c>
      <c r="R149" s="44">
        <f t="shared" si="19"/>
        <v>1</v>
      </c>
      <c r="S149" s="44" t="s">
        <v>31</v>
      </c>
      <c r="T149" s="45">
        <v>44813</v>
      </c>
      <c r="U149" s="44" t="s">
        <v>31</v>
      </c>
      <c r="V149" s="44">
        <f t="shared" si="14"/>
        <v>1</v>
      </c>
      <c r="W149" s="44" t="s">
        <v>44</v>
      </c>
      <c r="X149" s="47" t="s">
        <v>99</v>
      </c>
      <c r="Y149" s="51"/>
      <c r="Z149" s="49"/>
      <c r="AA149" s="50"/>
      <c r="AB149" s="49"/>
    </row>
    <row r="150" spans="1:28" x14ac:dyDescent="0.3">
      <c r="A150" s="38">
        <f t="shared" si="20"/>
        <v>142</v>
      </c>
      <c r="B150" s="52">
        <v>49010000</v>
      </c>
      <c r="C150" s="53">
        <v>6.1870000000000003</v>
      </c>
      <c r="D150" s="53">
        <v>6.2510000000000003</v>
      </c>
      <c r="E150" s="54">
        <f t="shared" si="15"/>
        <v>6.4000000000000057E-2</v>
      </c>
      <c r="F150" s="53" t="s">
        <v>32</v>
      </c>
      <c r="G150" s="53">
        <v>6</v>
      </c>
      <c r="H150" s="60" t="s">
        <v>47</v>
      </c>
      <c r="I150" s="42" t="s">
        <v>27</v>
      </c>
      <c r="J150" s="43"/>
      <c r="K150" s="55">
        <f t="shared" si="16"/>
        <v>1</v>
      </c>
      <c r="L150" s="55" t="s">
        <v>31</v>
      </c>
      <c r="M150" s="55">
        <f t="shared" si="17"/>
        <v>1</v>
      </c>
      <c r="N150" s="55" t="s">
        <v>31</v>
      </c>
      <c r="O150" s="55">
        <f t="shared" si="18"/>
        <v>1</v>
      </c>
      <c r="P150" s="55" t="s">
        <v>44</v>
      </c>
      <c r="Q150" s="55" t="s">
        <v>31</v>
      </c>
      <c r="R150" s="55">
        <f t="shared" si="19"/>
        <v>1</v>
      </c>
      <c r="S150" s="55" t="s">
        <v>31</v>
      </c>
      <c r="T150" s="56">
        <v>44813</v>
      </c>
      <c r="U150" s="55" t="s">
        <v>46</v>
      </c>
      <c r="V150" s="55">
        <f t="shared" si="14"/>
        <v>1</v>
      </c>
      <c r="W150" s="57" t="s">
        <v>46</v>
      </c>
      <c r="X150" s="58"/>
      <c r="Y150" s="51"/>
      <c r="Z150" s="49"/>
      <c r="AA150" s="50"/>
      <c r="AB150" s="49"/>
    </row>
    <row r="151" spans="1:28" x14ac:dyDescent="0.3">
      <c r="A151" s="38">
        <f t="shared" si="20"/>
        <v>143</v>
      </c>
      <c r="B151" s="52" t="s">
        <v>252</v>
      </c>
      <c r="C151" s="53">
        <v>6.4969999999999999</v>
      </c>
      <c r="D151" s="53">
        <v>6.742</v>
      </c>
      <c r="E151" s="54">
        <f t="shared" si="15"/>
        <v>0.24500000000000011</v>
      </c>
      <c r="F151" s="53" t="s">
        <v>32</v>
      </c>
      <c r="G151" s="53">
        <v>6</v>
      </c>
      <c r="H151" s="60" t="s">
        <v>47</v>
      </c>
      <c r="I151" s="42" t="s">
        <v>27</v>
      </c>
      <c r="J151" s="43"/>
      <c r="K151" s="55">
        <f t="shared" si="16"/>
        <v>1</v>
      </c>
      <c r="L151" s="55" t="s">
        <v>31</v>
      </c>
      <c r="M151" s="55">
        <f t="shared" si="17"/>
        <v>1</v>
      </c>
      <c r="N151" s="55" t="s">
        <v>46</v>
      </c>
      <c r="O151" s="55">
        <f t="shared" si="18"/>
        <v>1</v>
      </c>
      <c r="P151" s="55" t="s">
        <v>44</v>
      </c>
      <c r="Q151" s="55" t="s">
        <v>31</v>
      </c>
      <c r="R151" s="55">
        <f t="shared" si="19"/>
        <v>1</v>
      </c>
      <c r="S151" s="55" t="s">
        <v>31</v>
      </c>
      <c r="T151" s="56">
        <v>44813</v>
      </c>
      <c r="U151" s="55" t="s">
        <v>46</v>
      </c>
      <c r="V151" s="55">
        <f t="shared" si="14"/>
        <v>1</v>
      </c>
      <c r="W151" s="57" t="s">
        <v>46</v>
      </c>
      <c r="X151" s="58"/>
      <c r="Y151" s="51"/>
      <c r="Z151" s="49"/>
      <c r="AA151" s="50"/>
      <c r="AB151" s="49"/>
    </row>
    <row r="152" spans="1:28" ht="90.75" customHeight="1" x14ac:dyDescent="0.3">
      <c r="A152" s="38">
        <f t="shared" si="20"/>
        <v>144</v>
      </c>
      <c r="B152" s="52" t="s">
        <v>252</v>
      </c>
      <c r="C152" s="53">
        <v>6.9320000000000004</v>
      </c>
      <c r="D152" s="53">
        <v>7.6660000000000004</v>
      </c>
      <c r="E152" s="54">
        <f t="shared" si="15"/>
        <v>0.73399999999999999</v>
      </c>
      <c r="F152" s="53" t="s">
        <v>26</v>
      </c>
      <c r="G152" s="42" t="s">
        <v>27</v>
      </c>
      <c r="H152" s="43"/>
      <c r="I152" s="53">
        <v>5</v>
      </c>
      <c r="J152" s="53" t="s">
        <v>45</v>
      </c>
      <c r="K152" s="55">
        <f t="shared" si="16"/>
        <v>1</v>
      </c>
      <c r="L152" s="55" t="s">
        <v>46</v>
      </c>
      <c r="M152" s="55">
        <f t="shared" si="17"/>
        <v>1</v>
      </c>
      <c r="N152" s="55" t="s">
        <v>44</v>
      </c>
      <c r="O152" s="55">
        <f t="shared" si="18"/>
        <v>0</v>
      </c>
      <c r="P152" s="55" t="s">
        <v>44</v>
      </c>
      <c r="Q152" s="55" t="s">
        <v>31</v>
      </c>
      <c r="R152" s="55">
        <f t="shared" si="19"/>
        <v>1</v>
      </c>
      <c r="S152" s="55" t="s">
        <v>31</v>
      </c>
      <c r="T152" s="56">
        <v>44813</v>
      </c>
      <c r="U152" s="55" t="s">
        <v>44</v>
      </c>
      <c r="V152" s="55">
        <f t="shared" si="14"/>
        <v>0</v>
      </c>
      <c r="W152" s="57" t="s">
        <v>46</v>
      </c>
      <c r="X152" s="58" t="s">
        <v>253</v>
      </c>
      <c r="Y152" s="51" t="s">
        <v>221</v>
      </c>
      <c r="Z152" s="49" t="s">
        <v>75</v>
      </c>
      <c r="AA152" s="50" t="s">
        <v>76</v>
      </c>
      <c r="AB152" s="49" t="s">
        <v>77</v>
      </c>
    </row>
    <row r="153" spans="1:28" x14ac:dyDescent="0.3">
      <c r="A153" s="38">
        <f t="shared" si="20"/>
        <v>145</v>
      </c>
      <c r="B153" s="52" t="s">
        <v>252</v>
      </c>
      <c r="C153" s="53">
        <v>7.7270000000000003</v>
      </c>
      <c r="D153" s="53">
        <v>7.7859999999999996</v>
      </c>
      <c r="E153" s="54">
        <f t="shared" si="15"/>
        <v>5.8999999999999275E-2</v>
      </c>
      <c r="F153" s="53" t="s">
        <v>26</v>
      </c>
      <c r="G153" s="42" t="s">
        <v>27</v>
      </c>
      <c r="H153" s="43"/>
      <c r="I153" s="53">
        <v>6</v>
      </c>
      <c r="J153" s="53" t="s">
        <v>47</v>
      </c>
      <c r="K153" s="55">
        <f t="shared" si="16"/>
        <v>1</v>
      </c>
      <c r="L153" s="55" t="s">
        <v>31</v>
      </c>
      <c r="M153" s="55">
        <f t="shared" si="17"/>
        <v>1</v>
      </c>
      <c r="N153" s="55" t="s">
        <v>46</v>
      </c>
      <c r="O153" s="55">
        <f t="shared" si="18"/>
        <v>1</v>
      </c>
      <c r="P153" s="55" t="s">
        <v>44</v>
      </c>
      <c r="Q153" s="55" t="s">
        <v>31</v>
      </c>
      <c r="R153" s="55">
        <f t="shared" si="19"/>
        <v>1</v>
      </c>
      <c r="S153" s="55" t="s">
        <v>31</v>
      </c>
      <c r="T153" s="56">
        <v>44813</v>
      </c>
      <c r="U153" s="55" t="s">
        <v>46</v>
      </c>
      <c r="V153" s="55">
        <f t="shared" si="14"/>
        <v>1</v>
      </c>
      <c r="W153" s="57" t="s">
        <v>46</v>
      </c>
      <c r="X153" s="58"/>
      <c r="Y153" s="51"/>
      <c r="Z153" s="49"/>
      <c r="AA153" s="50"/>
      <c r="AB153" s="49"/>
    </row>
    <row r="154" spans="1:28" x14ac:dyDescent="0.3">
      <c r="A154" s="38">
        <f t="shared" si="20"/>
        <v>146</v>
      </c>
      <c r="B154" s="52" t="s">
        <v>252</v>
      </c>
      <c r="C154" s="53">
        <v>7.8470000000000004</v>
      </c>
      <c r="D154" s="53">
        <v>7.9119999999999999</v>
      </c>
      <c r="E154" s="54">
        <f t="shared" si="15"/>
        <v>6.4999999999999503E-2</v>
      </c>
      <c r="F154" s="53" t="s">
        <v>26</v>
      </c>
      <c r="G154" s="42" t="s">
        <v>27</v>
      </c>
      <c r="H154" s="43"/>
      <c r="I154" s="53">
        <v>9</v>
      </c>
      <c r="J154" s="53" t="s">
        <v>45</v>
      </c>
      <c r="K154" s="55">
        <f t="shared" si="16"/>
        <v>1</v>
      </c>
      <c r="L154" s="55" t="s">
        <v>46</v>
      </c>
      <c r="M154" s="55">
        <f t="shared" si="17"/>
        <v>1</v>
      </c>
      <c r="N154" s="55" t="s">
        <v>46</v>
      </c>
      <c r="O154" s="55">
        <f t="shared" si="18"/>
        <v>1</v>
      </c>
      <c r="P154" s="55" t="s">
        <v>44</v>
      </c>
      <c r="Q154" s="55" t="s">
        <v>31</v>
      </c>
      <c r="R154" s="55">
        <f t="shared" si="19"/>
        <v>1</v>
      </c>
      <c r="S154" s="55" t="s">
        <v>31</v>
      </c>
      <c r="T154" s="56">
        <v>44813</v>
      </c>
      <c r="U154" s="55" t="s">
        <v>46</v>
      </c>
      <c r="V154" s="55">
        <f t="shared" si="14"/>
        <v>1</v>
      </c>
      <c r="W154" s="57" t="s">
        <v>46</v>
      </c>
      <c r="X154" s="58"/>
      <c r="Y154" s="51"/>
      <c r="Z154" s="49"/>
      <c r="AA154" s="50"/>
      <c r="AB154" s="49"/>
    </row>
    <row r="155" spans="1:28" x14ac:dyDescent="0.3">
      <c r="A155" s="38">
        <f t="shared" si="20"/>
        <v>147</v>
      </c>
      <c r="B155" s="52" t="s">
        <v>252</v>
      </c>
      <c r="C155" s="53">
        <v>7.9119999999999999</v>
      </c>
      <c r="D155" s="53">
        <v>8.0060000000000002</v>
      </c>
      <c r="E155" s="54">
        <f t="shared" si="15"/>
        <v>9.4000000000000306E-2</v>
      </c>
      <c r="F155" s="53" t="s">
        <v>32</v>
      </c>
      <c r="G155" s="53">
        <v>6</v>
      </c>
      <c r="H155" s="60"/>
      <c r="I155" s="42" t="s">
        <v>27</v>
      </c>
      <c r="J155" s="43"/>
      <c r="K155" s="55">
        <f t="shared" si="16"/>
        <v>1</v>
      </c>
      <c r="L155" s="55" t="s">
        <v>46</v>
      </c>
      <c r="M155" s="55">
        <f t="shared" si="17"/>
        <v>1</v>
      </c>
      <c r="N155" s="55" t="s">
        <v>46</v>
      </c>
      <c r="O155" s="55">
        <f t="shared" si="18"/>
        <v>1</v>
      </c>
      <c r="P155" s="55"/>
      <c r="Q155" s="55"/>
      <c r="R155" s="55">
        <f t="shared" si="19"/>
        <v>0</v>
      </c>
      <c r="S155" s="55" t="s">
        <v>31</v>
      </c>
      <c r="T155" s="56">
        <v>44813</v>
      </c>
      <c r="U155" s="55" t="s">
        <v>46</v>
      </c>
      <c r="V155" s="55">
        <f t="shared" si="14"/>
        <v>1</v>
      </c>
      <c r="W155" s="57" t="s">
        <v>46</v>
      </c>
      <c r="X155" s="58"/>
      <c r="Y155" s="51"/>
      <c r="Z155" s="49"/>
      <c r="AA155" s="50"/>
      <c r="AB155" s="49"/>
    </row>
    <row r="156" spans="1:28" x14ac:dyDescent="0.3">
      <c r="A156" s="38">
        <f t="shared" si="20"/>
        <v>148</v>
      </c>
      <c r="B156" s="52" t="s">
        <v>252</v>
      </c>
      <c r="C156" s="53">
        <v>13.242000000000001</v>
      </c>
      <c r="D156" s="53">
        <v>13.516</v>
      </c>
      <c r="E156" s="54">
        <f t="shared" si="15"/>
        <v>0.27399999999999913</v>
      </c>
      <c r="F156" s="53" t="s">
        <v>26</v>
      </c>
      <c r="G156" s="42" t="s">
        <v>27</v>
      </c>
      <c r="H156" s="43"/>
      <c r="I156" s="53">
        <v>5</v>
      </c>
      <c r="J156" s="53" t="s">
        <v>47</v>
      </c>
      <c r="K156" s="55">
        <f t="shared" si="16"/>
        <v>1</v>
      </c>
      <c r="L156" s="55" t="s">
        <v>31</v>
      </c>
      <c r="M156" s="55">
        <f t="shared" si="17"/>
        <v>1</v>
      </c>
      <c r="N156" s="55" t="s">
        <v>31</v>
      </c>
      <c r="O156" s="55">
        <f t="shared" si="18"/>
        <v>1</v>
      </c>
      <c r="P156" s="55" t="s">
        <v>31</v>
      </c>
      <c r="Q156" s="55" t="s">
        <v>31</v>
      </c>
      <c r="R156" s="55">
        <f t="shared" si="19"/>
        <v>1</v>
      </c>
      <c r="S156" s="55" t="s">
        <v>31</v>
      </c>
      <c r="T156" s="56">
        <v>44813</v>
      </c>
      <c r="U156" s="55" t="s">
        <v>31</v>
      </c>
      <c r="V156" s="55">
        <f t="shared" si="14"/>
        <v>1</v>
      </c>
      <c r="W156" s="57" t="s">
        <v>46</v>
      </c>
      <c r="X156" s="58" t="s">
        <v>254</v>
      </c>
      <c r="Y156" s="51"/>
      <c r="Z156" s="49"/>
      <c r="AA156" s="50"/>
      <c r="AB156" s="49"/>
    </row>
    <row r="157" spans="1:28" x14ac:dyDescent="0.3">
      <c r="A157" s="38">
        <f t="shared" si="20"/>
        <v>149</v>
      </c>
      <c r="B157" s="52" t="s">
        <v>252</v>
      </c>
      <c r="C157" s="53">
        <v>13.516</v>
      </c>
      <c r="D157" s="53">
        <v>13.788</v>
      </c>
      <c r="E157" s="54">
        <f t="shared" si="15"/>
        <v>0.27200000000000024</v>
      </c>
      <c r="F157" s="53" t="s">
        <v>26</v>
      </c>
      <c r="G157" s="42" t="s">
        <v>27</v>
      </c>
      <c r="H157" s="43"/>
      <c r="I157" s="53">
        <v>5</v>
      </c>
      <c r="J157" s="53" t="s">
        <v>47</v>
      </c>
      <c r="K157" s="55">
        <f t="shared" si="16"/>
        <v>1</v>
      </c>
      <c r="L157" s="55" t="s">
        <v>31</v>
      </c>
      <c r="M157" s="55">
        <f t="shared" si="17"/>
        <v>1</v>
      </c>
      <c r="N157" s="55" t="s">
        <v>31</v>
      </c>
      <c r="O157" s="55">
        <f t="shared" si="18"/>
        <v>1</v>
      </c>
      <c r="P157" s="55" t="s">
        <v>31</v>
      </c>
      <c r="Q157" s="55" t="s">
        <v>31</v>
      </c>
      <c r="R157" s="55">
        <f t="shared" si="19"/>
        <v>1</v>
      </c>
      <c r="S157" s="55" t="s">
        <v>31</v>
      </c>
      <c r="T157" s="56">
        <v>44813</v>
      </c>
      <c r="U157" s="55" t="s">
        <v>31</v>
      </c>
      <c r="V157" s="55">
        <f t="shared" si="14"/>
        <v>1</v>
      </c>
      <c r="W157" s="57" t="s">
        <v>46</v>
      </c>
      <c r="X157" s="58"/>
      <c r="Y157" s="51"/>
      <c r="Z157" s="49"/>
      <c r="AA157" s="50"/>
      <c r="AB157" s="49"/>
    </row>
    <row r="158" spans="1:28" x14ac:dyDescent="0.3">
      <c r="A158" s="38">
        <f t="shared" si="20"/>
        <v>150</v>
      </c>
      <c r="B158" s="52" t="s">
        <v>252</v>
      </c>
      <c r="C158" s="53">
        <v>29.619</v>
      </c>
      <c r="D158" s="53">
        <v>29.731000000000002</v>
      </c>
      <c r="E158" s="54">
        <f t="shared" si="15"/>
        <v>0.11200000000000188</v>
      </c>
      <c r="F158" s="53" t="s">
        <v>26</v>
      </c>
      <c r="G158" s="42" t="s">
        <v>27</v>
      </c>
      <c r="H158" s="43"/>
      <c r="I158" s="53">
        <v>5</v>
      </c>
      <c r="J158" s="53" t="s">
        <v>47</v>
      </c>
      <c r="K158" s="55">
        <f t="shared" si="16"/>
        <v>1</v>
      </c>
      <c r="L158" s="55" t="s">
        <v>31</v>
      </c>
      <c r="M158" s="55">
        <f t="shared" si="17"/>
        <v>1</v>
      </c>
      <c r="N158" s="55" t="s">
        <v>31</v>
      </c>
      <c r="O158" s="55">
        <f t="shared" si="18"/>
        <v>1</v>
      </c>
      <c r="P158" s="55" t="s">
        <v>31</v>
      </c>
      <c r="Q158" s="55" t="s">
        <v>31</v>
      </c>
      <c r="R158" s="55">
        <f t="shared" si="19"/>
        <v>1</v>
      </c>
      <c r="S158" s="55" t="s">
        <v>31</v>
      </c>
      <c r="T158" s="56">
        <v>44813</v>
      </c>
      <c r="U158" s="55" t="s">
        <v>31</v>
      </c>
      <c r="V158" s="55">
        <f t="shared" si="14"/>
        <v>1</v>
      </c>
      <c r="W158" s="57" t="s">
        <v>46</v>
      </c>
      <c r="X158" s="58" t="s">
        <v>254</v>
      </c>
      <c r="Y158" s="51"/>
      <c r="Z158" s="49"/>
      <c r="AA158" s="50"/>
      <c r="AB158" s="49"/>
    </row>
    <row r="159" spans="1:28" x14ac:dyDescent="0.3">
      <c r="A159" s="38">
        <f t="shared" si="20"/>
        <v>151</v>
      </c>
      <c r="B159" s="52" t="s">
        <v>252</v>
      </c>
      <c r="C159" s="53">
        <v>29.731000000000002</v>
      </c>
      <c r="D159" s="53">
        <v>29.786000000000001</v>
      </c>
      <c r="E159" s="54">
        <f t="shared" si="15"/>
        <v>5.4999999999999716E-2</v>
      </c>
      <c r="F159" s="53" t="s">
        <v>26</v>
      </c>
      <c r="G159" s="42" t="s">
        <v>27</v>
      </c>
      <c r="H159" s="43"/>
      <c r="I159" s="53">
        <v>5</v>
      </c>
      <c r="J159" s="53" t="s">
        <v>47</v>
      </c>
      <c r="K159" s="55">
        <f t="shared" si="16"/>
        <v>1</v>
      </c>
      <c r="L159" s="55" t="s">
        <v>31</v>
      </c>
      <c r="M159" s="55">
        <f t="shared" si="17"/>
        <v>1</v>
      </c>
      <c r="N159" s="55" t="s">
        <v>31</v>
      </c>
      <c r="O159" s="55">
        <f t="shared" si="18"/>
        <v>1</v>
      </c>
      <c r="P159" s="55" t="s">
        <v>31</v>
      </c>
      <c r="Q159" s="55" t="s">
        <v>31</v>
      </c>
      <c r="R159" s="55">
        <f t="shared" si="19"/>
        <v>1</v>
      </c>
      <c r="S159" s="55" t="s">
        <v>31</v>
      </c>
      <c r="T159" s="56">
        <v>44813</v>
      </c>
      <c r="U159" s="55" t="s">
        <v>31</v>
      </c>
      <c r="V159" s="55">
        <f t="shared" si="14"/>
        <v>1</v>
      </c>
      <c r="W159" s="57" t="s">
        <v>46</v>
      </c>
      <c r="X159" s="58" t="s">
        <v>254</v>
      </c>
      <c r="Y159" s="51"/>
      <c r="Z159" s="49"/>
      <c r="AA159" s="50"/>
      <c r="AB159" s="49"/>
    </row>
    <row r="160" spans="1:28" x14ac:dyDescent="0.3">
      <c r="A160" s="38">
        <f t="shared" si="20"/>
        <v>152</v>
      </c>
      <c r="B160" s="52" t="s">
        <v>252</v>
      </c>
      <c r="C160" s="53">
        <v>30</v>
      </c>
      <c r="D160" s="53">
        <v>30.064</v>
      </c>
      <c r="E160" s="54">
        <f t="shared" si="15"/>
        <v>6.4000000000000057E-2</v>
      </c>
      <c r="F160" s="53" t="s">
        <v>32</v>
      </c>
      <c r="G160" s="53">
        <v>6</v>
      </c>
      <c r="H160" s="60" t="s">
        <v>45</v>
      </c>
      <c r="I160" s="42" t="s">
        <v>27</v>
      </c>
      <c r="J160" s="43"/>
      <c r="K160" s="55">
        <f t="shared" si="16"/>
        <v>1</v>
      </c>
      <c r="L160" s="55" t="s">
        <v>46</v>
      </c>
      <c r="M160" s="55">
        <f t="shared" si="17"/>
        <v>1</v>
      </c>
      <c r="N160" s="55" t="s">
        <v>46</v>
      </c>
      <c r="O160" s="55">
        <f t="shared" si="18"/>
        <v>1</v>
      </c>
      <c r="P160" s="55" t="s">
        <v>44</v>
      </c>
      <c r="Q160" s="55" t="s">
        <v>31</v>
      </c>
      <c r="R160" s="55">
        <f t="shared" si="19"/>
        <v>1</v>
      </c>
      <c r="S160" s="55" t="s">
        <v>31</v>
      </c>
      <c r="T160" s="56">
        <v>44813</v>
      </c>
      <c r="U160" s="55" t="s">
        <v>46</v>
      </c>
      <c r="V160" s="55">
        <f t="shared" si="14"/>
        <v>1</v>
      </c>
      <c r="W160" s="57" t="s">
        <v>46</v>
      </c>
      <c r="X160" s="58"/>
      <c r="Y160" s="51"/>
      <c r="Z160" s="49"/>
      <c r="AA160" s="50"/>
      <c r="AB160" s="49"/>
    </row>
    <row r="161" spans="1:28" x14ac:dyDescent="0.3">
      <c r="A161" s="38">
        <f t="shared" si="20"/>
        <v>153</v>
      </c>
      <c r="B161" s="39">
        <v>49040000</v>
      </c>
      <c r="C161" s="40">
        <v>0.29299999999999998</v>
      </c>
      <c r="D161" s="40">
        <v>0.56999999999999995</v>
      </c>
      <c r="E161" s="41">
        <f t="shared" si="15"/>
        <v>0.27699999999999997</v>
      </c>
      <c r="F161" s="40" t="s">
        <v>26</v>
      </c>
      <c r="G161" s="42" t="s">
        <v>27</v>
      </c>
      <c r="H161" s="43"/>
      <c r="I161" s="40">
        <v>5</v>
      </c>
      <c r="J161" s="40" t="s">
        <v>47</v>
      </c>
      <c r="K161" s="44">
        <f t="shared" si="16"/>
        <v>1</v>
      </c>
      <c r="L161" s="44" t="s">
        <v>31</v>
      </c>
      <c r="M161" s="44">
        <f t="shared" si="17"/>
        <v>1</v>
      </c>
      <c r="N161" s="44" t="s">
        <v>46</v>
      </c>
      <c r="O161" s="44">
        <f t="shared" si="18"/>
        <v>1</v>
      </c>
      <c r="P161" s="44" t="s">
        <v>44</v>
      </c>
      <c r="Q161" s="44" t="s">
        <v>31</v>
      </c>
      <c r="R161" s="44">
        <f t="shared" si="19"/>
        <v>1</v>
      </c>
      <c r="S161" s="44" t="s">
        <v>31</v>
      </c>
      <c r="T161" s="45">
        <v>44830</v>
      </c>
      <c r="U161" s="44" t="s">
        <v>46</v>
      </c>
      <c r="V161" s="44">
        <f t="shared" si="14"/>
        <v>1</v>
      </c>
      <c r="W161" s="86" t="s">
        <v>46</v>
      </c>
      <c r="X161" s="47" t="s">
        <v>255</v>
      </c>
      <c r="Y161" s="51"/>
      <c r="Z161" s="49"/>
      <c r="AA161" s="50"/>
      <c r="AB161" s="49"/>
    </row>
    <row r="162" spans="1:28" x14ac:dyDescent="0.3">
      <c r="A162" s="38">
        <f t="shared" si="20"/>
        <v>154</v>
      </c>
      <c r="B162" s="39" t="s">
        <v>256</v>
      </c>
      <c r="C162" s="40">
        <v>0.29299999999999998</v>
      </c>
      <c r="D162" s="40">
        <v>0.56999999999999995</v>
      </c>
      <c r="E162" s="41">
        <f t="shared" si="15"/>
        <v>0.27699999999999997</v>
      </c>
      <c r="F162" s="40" t="s">
        <v>32</v>
      </c>
      <c r="G162" s="40">
        <v>5</v>
      </c>
      <c r="H162" s="68" t="s">
        <v>47</v>
      </c>
      <c r="I162" s="42" t="s">
        <v>27</v>
      </c>
      <c r="J162" s="43"/>
      <c r="K162" s="44">
        <f t="shared" si="16"/>
        <v>1</v>
      </c>
      <c r="L162" s="44" t="s">
        <v>31</v>
      </c>
      <c r="M162" s="44">
        <f t="shared" si="17"/>
        <v>1</v>
      </c>
      <c r="N162" s="44" t="s">
        <v>46</v>
      </c>
      <c r="O162" s="44">
        <f t="shared" si="18"/>
        <v>1</v>
      </c>
      <c r="P162" s="44" t="s">
        <v>44</v>
      </c>
      <c r="Q162" s="44" t="s">
        <v>31</v>
      </c>
      <c r="R162" s="44">
        <f t="shared" si="19"/>
        <v>1</v>
      </c>
      <c r="S162" s="44" t="s">
        <v>31</v>
      </c>
      <c r="T162" s="45">
        <v>44830</v>
      </c>
      <c r="U162" s="44" t="s">
        <v>46</v>
      </c>
      <c r="V162" s="44">
        <f t="shared" si="14"/>
        <v>1</v>
      </c>
      <c r="W162" s="86" t="s">
        <v>46</v>
      </c>
      <c r="X162" s="47" t="s">
        <v>257</v>
      </c>
      <c r="Y162" s="51"/>
      <c r="Z162" s="49"/>
      <c r="AA162" s="50"/>
      <c r="AB162" s="49"/>
    </row>
    <row r="163" spans="1:28" x14ac:dyDescent="0.3">
      <c r="A163" s="38">
        <f t="shared" si="20"/>
        <v>155</v>
      </c>
      <c r="B163" s="52" t="s">
        <v>258</v>
      </c>
      <c r="C163" s="53">
        <v>5.306</v>
      </c>
      <c r="D163" s="53">
        <v>5.4390000000000001</v>
      </c>
      <c r="E163" s="54">
        <f t="shared" si="15"/>
        <v>0.13300000000000001</v>
      </c>
      <c r="F163" s="53" t="s">
        <v>26</v>
      </c>
      <c r="G163" s="42" t="s">
        <v>27</v>
      </c>
      <c r="H163" s="43"/>
      <c r="I163" s="53">
        <v>10</v>
      </c>
      <c r="J163" s="53" t="s">
        <v>47</v>
      </c>
      <c r="K163" s="55">
        <f t="shared" si="16"/>
        <v>1</v>
      </c>
      <c r="L163" s="55" t="s">
        <v>31</v>
      </c>
      <c r="M163" s="55">
        <f t="shared" si="17"/>
        <v>1</v>
      </c>
      <c r="N163" s="55" t="s">
        <v>31</v>
      </c>
      <c r="O163" s="55">
        <f t="shared" si="18"/>
        <v>1</v>
      </c>
      <c r="P163" s="55" t="s">
        <v>31</v>
      </c>
      <c r="Q163" s="55" t="s">
        <v>31</v>
      </c>
      <c r="R163" s="55">
        <f t="shared" si="19"/>
        <v>1</v>
      </c>
      <c r="S163" s="55" t="s">
        <v>31</v>
      </c>
      <c r="T163" s="56">
        <v>44830</v>
      </c>
      <c r="U163" s="55" t="s">
        <v>31</v>
      </c>
      <c r="V163" s="55">
        <f t="shared" si="14"/>
        <v>1</v>
      </c>
      <c r="W163" s="57" t="s">
        <v>46</v>
      </c>
      <c r="X163" s="58" t="s">
        <v>259</v>
      </c>
      <c r="Y163" s="51"/>
      <c r="Z163" s="49"/>
      <c r="AA163" s="50"/>
      <c r="AB163" s="49"/>
    </row>
    <row r="164" spans="1:28" x14ac:dyDescent="0.3">
      <c r="A164" s="38">
        <f t="shared" si="20"/>
        <v>156</v>
      </c>
      <c r="B164" s="39">
        <v>50010000</v>
      </c>
      <c r="C164" s="40">
        <v>0.35399999999999998</v>
      </c>
      <c r="D164" s="40">
        <v>0.39700000000000002</v>
      </c>
      <c r="E164" s="41">
        <f t="shared" si="15"/>
        <v>4.3000000000000038E-2</v>
      </c>
      <c r="F164" s="40" t="s">
        <v>32</v>
      </c>
      <c r="G164" s="40">
        <v>6</v>
      </c>
      <c r="H164" s="68" t="s">
        <v>47</v>
      </c>
      <c r="I164" s="42" t="s">
        <v>27</v>
      </c>
      <c r="J164" s="43"/>
      <c r="K164" s="44">
        <f t="shared" si="16"/>
        <v>1</v>
      </c>
      <c r="L164" s="44" t="s">
        <v>31</v>
      </c>
      <c r="M164" s="44">
        <f t="shared" si="17"/>
        <v>1</v>
      </c>
      <c r="N164" s="44" t="s">
        <v>31</v>
      </c>
      <c r="O164" s="44">
        <f t="shared" si="18"/>
        <v>1</v>
      </c>
      <c r="P164" s="44" t="s">
        <v>31</v>
      </c>
      <c r="Q164" s="44" t="s">
        <v>31</v>
      </c>
      <c r="R164" s="44">
        <f t="shared" si="19"/>
        <v>1</v>
      </c>
      <c r="S164" s="44" t="s">
        <v>31</v>
      </c>
      <c r="T164" s="45">
        <v>44830</v>
      </c>
      <c r="U164" s="44" t="s">
        <v>31</v>
      </c>
      <c r="V164" s="44">
        <f t="shared" si="14"/>
        <v>1</v>
      </c>
      <c r="W164" s="86" t="s">
        <v>46</v>
      </c>
      <c r="X164" s="47" t="s">
        <v>259</v>
      </c>
      <c r="Y164" s="51"/>
      <c r="Z164" s="49"/>
      <c r="AA164" s="50"/>
      <c r="AB164" s="49"/>
    </row>
    <row r="165" spans="1:28" x14ac:dyDescent="0.3">
      <c r="A165" s="38">
        <f t="shared" si="20"/>
        <v>157</v>
      </c>
      <c r="B165" s="39" t="s">
        <v>260</v>
      </c>
      <c r="C165" s="40">
        <v>14.72</v>
      </c>
      <c r="D165" s="40">
        <v>14.766</v>
      </c>
      <c r="E165" s="41">
        <f t="shared" si="15"/>
        <v>4.5999999999999375E-2</v>
      </c>
      <c r="F165" s="40" t="s">
        <v>26</v>
      </c>
      <c r="G165" s="42" t="s">
        <v>27</v>
      </c>
      <c r="H165" s="43"/>
      <c r="I165" s="40">
        <v>5</v>
      </c>
      <c r="J165" s="40" t="s">
        <v>47</v>
      </c>
      <c r="K165" s="44">
        <f t="shared" si="16"/>
        <v>1</v>
      </c>
      <c r="L165" s="44" t="s">
        <v>31</v>
      </c>
      <c r="M165" s="44">
        <f t="shared" si="17"/>
        <v>1</v>
      </c>
      <c r="N165" s="44" t="s">
        <v>31</v>
      </c>
      <c r="O165" s="44">
        <f t="shared" si="18"/>
        <v>1</v>
      </c>
      <c r="P165" s="44" t="s">
        <v>44</v>
      </c>
      <c r="Q165" s="44" t="s">
        <v>31</v>
      </c>
      <c r="R165" s="44">
        <f t="shared" si="19"/>
        <v>1</v>
      </c>
      <c r="S165" s="44" t="s">
        <v>31</v>
      </c>
      <c r="T165" s="45">
        <v>44830</v>
      </c>
      <c r="U165" s="44" t="s">
        <v>46</v>
      </c>
      <c r="V165" s="44">
        <f t="shared" si="14"/>
        <v>1</v>
      </c>
      <c r="W165" s="86" t="s">
        <v>46</v>
      </c>
      <c r="X165" s="47"/>
      <c r="Y165" s="51"/>
      <c r="Z165" s="49"/>
      <c r="AA165" s="50"/>
      <c r="AB165" s="49"/>
    </row>
    <row r="166" spans="1:28" x14ac:dyDescent="0.3">
      <c r="A166" s="38">
        <f t="shared" si="20"/>
        <v>158</v>
      </c>
      <c r="B166" s="39" t="s">
        <v>260</v>
      </c>
      <c r="C166" s="40">
        <v>18.556999999999999</v>
      </c>
      <c r="D166" s="40">
        <v>18.625</v>
      </c>
      <c r="E166" s="41">
        <f t="shared" si="15"/>
        <v>6.8000000000001393E-2</v>
      </c>
      <c r="F166" s="40" t="s">
        <v>26</v>
      </c>
      <c r="G166" s="42" t="s">
        <v>27</v>
      </c>
      <c r="H166" s="43"/>
      <c r="I166" s="40">
        <v>5</v>
      </c>
      <c r="J166" s="40" t="s">
        <v>45</v>
      </c>
      <c r="K166" s="44">
        <f t="shared" si="16"/>
        <v>1</v>
      </c>
      <c r="L166" s="44" t="s">
        <v>46</v>
      </c>
      <c r="M166" s="44">
        <f t="shared" si="17"/>
        <v>1</v>
      </c>
      <c r="N166" s="44" t="s">
        <v>46</v>
      </c>
      <c r="O166" s="44">
        <f t="shared" si="18"/>
        <v>1</v>
      </c>
      <c r="P166" s="44" t="s">
        <v>44</v>
      </c>
      <c r="Q166" s="44" t="s">
        <v>31</v>
      </c>
      <c r="R166" s="44">
        <f t="shared" si="19"/>
        <v>1</v>
      </c>
      <c r="S166" s="44" t="s">
        <v>31</v>
      </c>
      <c r="T166" s="45">
        <v>44830</v>
      </c>
      <c r="U166" s="44" t="s">
        <v>46</v>
      </c>
      <c r="V166" s="44">
        <f t="shared" si="14"/>
        <v>1</v>
      </c>
      <c r="W166" s="86" t="s">
        <v>46</v>
      </c>
      <c r="X166" s="47" t="s">
        <v>261</v>
      </c>
      <c r="Y166" s="51"/>
      <c r="Z166" s="49"/>
      <c r="AA166" s="50"/>
      <c r="AB166" s="49"/>
    </row>
    <row r="167" spans="1:28" ht="28.8" x14ac:dyDescent="0.3">
      <c r="A167" s="38">
        <f t="shared" si="20"/>
        <v>159</v>
      </c>
      <c r="B167" s="39" t="s">
        <v>260</v>
      </c>
      <c r="C167" s="40">
        <v>18.625</v>
      </c>
      <c r="D167" s="40">
        <v>19.667999999999999</v>
      </c>
      <c r="E167" s="41">
        <f t="shared" si="15"/>
        <v>1.0429999999999993</v>
      </c>
      <c r="F167" s="40" t="s">
        <v>26</v>
      </c>
      <c r="G167" s="42" t="s">
        <v>27</v>
      </c>
      <c r="H167" s="43"/>
      <c r="I167" s="40">
        <v>5</v>
      </c>
      <c r="J167" s="40" t="s">
        <v>45</v>
      </c>
      <c r="K167" s="44">
        <f t="shared" si="16"/>
        <v>1</v>
      </c>
      <c r="L167" s="44" t="s">
        <v>46</v>
      </c>
      <c r="M167" s="44">
        <f t="shared" si="17"/>
        <v>1</v>
      </c>
      <c r="N167" s="44" t="s">
        <v>46</v>
      </c>
      <c r="O167" s="44">
        <f t="shared" si="18"/>
        <v>1</v>
      </c>
      <c r="P167" s="44" t="s">
        <v>46</v>
      </c>
      <c r="Q167" s="44" t="s">
        <v>44</v>
      </c>
      <c r="R167" s="44">
        <f t="shared" si="19"/>
        <v>0</v>
      </c>
      <c r="S167" s="44" t="s">
        <v>31</v>
      </c>
      <c r="T167" s="45">
        <v>44830</v>
      </c>
      <c r="U167" s="44" t="s">
        <v>44</v>
      </c>
      <c r="V167" s="44">
        <f t="shared" si="14"/>
        <v>0</v>
      </c>
      <c r="W167" s="86" t="s">
        <v>46</v>
      </c>
      <c r="X167" s="47" t="s">
        <v>262</v>
      </c>
      <c r="Y167" s="51" t="s">
        <v>221</v>
      </c>
      <c r="Z167" s="49" t="s">
        <v>75</v>
      </c>
      <c r="AA167" s="49" t="s">
        <v>263</v>
      </c>
      <c r="AB167" s="79" t="s">
        <v>264</v>
      </c>
    </row>
    <row r="168" spans="1:28" ht="43.2" x14ac:dyDescent="0.3">
      <c r="A168" s="38">
        <f t="shared" si="20"/>
        <v>160</v>
      </c>
      <c r="B168" s="52">
        <v>50020000</v>
      </c>
      <c r="C168" s="53">
        <v>0.14000000000000001</v>
      </c>
      <c r="D168" s="53">
        <v>0.20599999999999999</v>
      </c>
      <c r="E168" s="54">
        <f t="shared" si="15"/>
        <v>6.5999999999999975E-2</v>
      </c>
      <c r="F168" s="53" t="s">
        <v>26</v>
      </c>
      <c r="G168" s="42" t="s">
        <v>27</v>
      </c>
      <c r="H168" s="43"/>
      <c r="I168" s="53">
        <v>6</v>
      </c>
      <c r="J168" s="53" t="s">
        <v>45</v>
      </c>
      <c r="K168" s="55">
        <f t="shared" si="16"/>
        <v>1</v>
      </c>
      <c r="L168" s="55" t="s">
        <v>46</v>
      </c>
      <c r="M168" s="55">
        <f t="shared" si="17"/>
        <v>1</v>
      </c>
      <c r="N168" s="55" t="s">
        <v>46</v>
      </c>
      <c r="O168" s="55">
        <f t="shared" si="18"/>
        <v>1</v>
      </c>
      <c r="P168" s="55" t="s">
        <v>46</v>
      </c>
      <c r="Q168" s="55" t="s">
        <v>44</v>
      </c>
      <c r="R168" s="55">
        <f t="shared" si="19"/>
        <v>0</v>
      </c>
      <c r="S168" s="55" t="s">
        <v>31</v>
      </c>
      <c r="T168" s="56">
        <v>44830</v>
      </c>
      <c r="U168" s="55" t="s">
        <v>44</v>
      </c>
      <c r="V168" s="55">
        <f t="shared" si="14"/>
        <v>0</v>
      </c>
      <c r="W168" s="57" t="s">
        <v>46</v>
      </c>
      <c r="X168" s="58" t="s">
        <v>265</v>
      </c>
      <c r="Y168" s="51" t="s">
        <v>74</v>
      </c>
      <c r="Z168" s="49" t="s">
        <v>75</v>
      </c>
      <c r="AA168" s="50" t="s">
        <v>115</v>
      </c>
      <c r="AB168" s="49" t="s">
        <v>116</v>
      </c>
    </row>
    <row r="169" spans="1:28" ht="90" customHeight="1" x14ac:dyDescent="0.3">
      <c r="A169" s="38">
        <f t="shared" si="20"/>
        <v>161</v>
      </c>
      <c r="B169" s="39">
        <v>50040000</v>
      </c>
      <c r="C169" s="40">
        <v>0.28399999999999997</v>
      </c>
      <c r="D169" s="40">
        <v>0.88900000000000001</v>
      </c>
      <c r="E169" s="41">
        <f t="shared" si="15"/>
        <v>0.60499999999999998</v>
      </c>
      <c r="F169" s="40" t="s">
        <v>26</v>
      </c>
      <c r="G169" s="42" t="s">
        <v>27</v>
      </c>
      <c r="H169" s="43"/>
      <c r="I169" s="40">
        <v>5</v>
      </c>
      <c r="J169" s="40" t="s">
        <v>45</v>
      </c>
      <c r="K169" s="44">
        <f t="shared" si="16"/>
        <v>1</v>
      </c>
      <c r="L169" s="44" t="s">
        <v>46</v>
      </c>
      <c r="M169" s="44">
        <f t="shared" si="17"/>
        <v>1</v>
      </c>
      <c r="N169" s="44" t="s">
        <v>44</v>
      </c>
      <c r="O169" s="44">
        <f t="shared" si="18"/>
        <v>0</v>
      </c>
      <c r="P169" s="44" t="s">
        <v>46</v>
      </c>
      <c r="Q169" s="44" t="s">
        <v>46</v>
      </c>
      <c r="R169" s="44">
        <f t="shared" si="19"/>
        <v>1</v>
      </c>
      <c r="S169" s="44" t="s">
        <v>31</v>
      </c>
      <c r="T169" s="45">
        <v>44830</v>
      </c>
      <c r="U169" s="44" t="s">
        <v>44</v>
      </c>
      <c r="V169" s="44">
        <f t="shared" si="14"/>
        <v>0</v>
      </c>
      <c r="W169" s="86" t="s">
        <v>46</v>
      </c>
      <c r="X169" s="47" t="s">
        <v>266</v>
      </c>
      <c r="Y169" s="51" t="s">
        <v>221</v>
      </c>
      <c r="Z169" s="49" t="s">
        <v>75</v>
      </c>
      <c r="AA169" s="50" t="s">
        <v>76</v>
      </c>
      <c r="AB169" s="79" t="s">
        <v>77</v>
      </c>
    </row>
    <row r="170" spans="1:28" x14ac:dyDescent="0.3">
      <c r="A170" s="38">
        <f t="shared" si="20"/>
        <v>162</v>
      </c>
      <c r="B170" s="52">
        <v>50050000</v>
      </c>
      <c r="C170" s="53">
        <v>6.008</v>
      </c>
      <c r="D170" s="53">
        <v>6.3520000000000003</v>
      </c>
      <c r="E170" s="54">
        <f t="shared" si="15"/>
        <v>0.34400000000000031</v>
      </c>
      <c r="F170" s="53" t="s">
        <v>32</v>
      </c>
      <c r="G170" s="53">
        <v>5</v>
      </c>
      <c r="H170" s="60" t="s">
        <v>47</v>
      </c>
      <c r="I170" s="42" t="s">
        <v>27</v>
      </c>
      <c r="J170" s="43"/>
      <c r="K170" s="55">
        <f t="shared" si="16"/>
        <v>1</v>
      </c>
      <c r="L170" s="55" t="s">
        <v>31</v>
      </c>
      <c r="M170" s="55">
        <f t="shared" si="17"/>
        <v>1</v>
      </c>
      <c r="N170" s="55" t="s">
        <v>46</v>
      </c>
      <c r="O170" s="55">
        <f t="shared" si="18"/>
        <v>1</v>
      </c>
      <c r="P170" s="55" t="s">
        <v>44</v>
      </c>
      <c r="Q170" s="55" t="s">
        <v>31</v>
      </c>
      <c r="R170" s="55">
        <f t="shared" si="19"/>
        <v>1</v>
      </c>
      <c r="S170" s="55" t="s">
        <v>31</v>
      </c>
      <c r="T170" s="56">
        <v>44830</v>
      </c>
      <c r="U170" s="55" t="s">
        <v>46</v>
      </c>
      <c r="V170" s="55">
        <f t="shared" si="14"/>
        <v>1</v>
      </c>
      <c r="W170" s="57" t="s">
        <v>46</v>
      </c>
      <c r="X170" s="58"/>
      <c r="Y170" s="51"/>
      <c r="Z170" s="49"/>
      <c r="AA170" s="50"/>
      <c r="AB170" s="49"/>
    </row>
    <row r="171" spans="1:28" x14ac:dyDescent="0.3">
      <c r="A171" s="38">
        <f t="shared" si="20"/>
        <v>163</v>
      </c>
      <c r="B171" s="39">
        <v>50080000</v>
      </c>
      <c r="C171" s="40">
        <v>13.919</v>
      </c>
      <c r="D171" s="40">
        <v>14.164</v>
      </c>
      <c r="E171" s="41">
        <f t="shared" si="15"/>
        <v>0.24499999999999922</v>
      </c>
      <c r="F171" s="40" t="s">
        <v>32</v>
      </c>
      <c r="G171" s="40">
        <v>6</v>
      </c>
      <c r="H171" s="68" t="s">
        <v>31</v>
      </c>
      <c r="I171" s="42" t="s">
        <v>27</v>
      </c>
      <c r="J171" s="43"/>
      <c r="K171" s="44">
        <f t="shared" si="16"/>
        <v>1</v>
      </c>
      <c r="L171" s="44" t="s">
        <v>31</v>
      </c>
      <c r="M171" s="44">
        <f t="shared" si="17"/>
        <v>1</v>
      </c>
      <c r="N171" s="44" t="s">
        <v>31</v>
      </c>
      <c r="O171" s="44">
        <f t="shared" si="18"/>
        <v>1</v>
      </c>
      <c r="P171" s="44" t="s">
        <v>31</v>
      </c>
      <c r="Q171" s="44" t="s">
        <v>31</v>
      </c>
      <c r="R171" s="44">
        <f t="shared" si="19"/>
        <v>1</v>
      </c>
      <c r="S171" s="44" t="s">
        <v>31</v>
      </c>
      <c r="T171" s="45">
        <v>44830</v>
      </c>
      <c r="U171" s="44" t="s">
        <v>31</v>
      </c>
      <c r="V171" s="44">
        <f t="shared" si="14"/>
        <v>1</v>
      </c>
      <c r="W171" s="44" t="s">
        <v>44</v>
      </c>
      <c r="X171" s="47" t="s">
        <v>99</v>
      </c>
      <c r="Y171" s="51"/>
      <c r="Z171" s="49"/>
      <c r="AA171" s="50"/>
      <c r="AB171" s="49"/>
    </row>
    <row r="172" spans="1:28" ht="43.2" x14ac:dyDescent="0.3">
      <c r="A172" s="38">
        <f t="shared" si="20"/>
        <v>164</v>
      </c>
      <c r="B172" s="52">
        <v>50140000</v>
      </c>
      <c r="C172" s="53">
        <v>0.14199999999999999</v>
      </c>
      <c r="D172" s="53">
        <v>0.22500000000000001</v>
      </c>
      <c r="E172" s="54">
        <f t="shared" si="15"/>
        <v>8.3000000000000018E-2</v>
      </c>
      <c r="F172" s="53" t="s">
        <v>32</v>
      </c>
      <c r="G172" s="53">
        <v>5</v>
      </c>
      <c r="H172" s="60"/>
      <c r="I172" s="42" t="s">
        <v>27</v>
      </c>
      <c r="J172" s="43"/>
      <c r="K172" s="55">
        <f t="shared" si="16"/>
        <v>1</v>
      </c>
      <c r="L172" s="55" t="s">
        <v>46</v>
      </c>
      <c r="M172" s="55">
        <f t="shared" si="17"/>
        <v>1</v>
      </c>
      <c r="N172" s="55" t="s">
        <v>46</v>
      </c>
      <c r="O172" s="55">
        <f t="shared" si="18"/>
        <v>1</v>
      </c>
      <c r="P172" s="55" t="s">
        <v>46</v>
      </c>
      <c r="Q172" s="55" t="s">
        <v>44</v>
      </c>
      <c r="R172" s="55">
        <f t="shared" si="19"/>
        <v>0</v>
      </c>
      <c r="S172" s="55" t="s">
        <v>31</v>
      </c>
      <c r="T172" s="56">
        <v>44830</v>
      </c>
      <c r="U172" s="55" t="s">
        <v>44</v>
      </c>
      <c r="V172" s="55">
        <f t="shared" si="14"/>
        <v>0</v>
      </c>
      <c r="W172" s="57" t="s">
        <v>46</v>
      </c>
      <c r="X172" s="58" t="s">
        <v>267</v>
      </c>
      <c r="Y172" s="51" t="s">
        <v>221</v>
      </c>
      <c r="Z172" s="49" t="s">
        <v>75</v>
      </c>
      <c r="AA172" s="50" t="s">
        <v>115</v>
      </c>
      <c r="AB172" s="49" t="s">
        <v>116</v>
      </c>
    </row>
    <row r="173" spans="1:28" x14ac:dyDescent="0.3">
      <c r="A173" s="38">
        <f t="shared" si="20"/>
        <v>165</v>
      </c>
      <c r="B173" s="39">
        <v>51001000</v>
      </c>
      <c r="C173" s="40">
        <v>6.6849999999999996</v>
      </c>
      <c r="D173" s="40">
        <v>6.8449999999999998</v>
      </c>
      <c r="E173" s="41">
        <f t="shared" si="15"/>
        <v>0.16000000000000014</v>
      </c>
      <c r="F173" s="40" t="s">
        <v>26</v>
      </c>
      <c r="G173" s="42" t="s">
        <v>27</v>
      </c>
      <c r="H173" s="43"/>
      <c r="I173" s="40">
        <v>8</v>
      </c>
      <c r="J173" s="40" t="s">
        <v>47</v>
      </c>
      <c r="K173" s="44">
        <f t="shared" si="16"/>
        <v>1</v>
      </c>
      <c r="L173" s="44" t="s">
        <v>31</v>
      </c>
      <c r="M173" s="44">
        <f t="shared" si="17"/>
        <v>1</v>
      </c>
      <c r="N173" s="44" t="s">
        <v>31</v>
      </c>
      <c r="O173" s="44">
        <f t="shared" si="18"/>
        <v>1</v>
      </c>
      <c r="P173" s="44" t="s">
        <v>31</v>
      </c>
      <c r="Q173" s="44" t="s">
        <v>31</v>
      </c>
      <c r="R173" s="44">
        <f t="shared" si="19"/>
        <v>1</v>
      </c>
      <c r="S173" s="44" t="s">
        <v>31</v>
      </c>
      <c r="T173" s="45">
        <v>44830</v>
      </c>
      <c r="U173" s="44" t="s">
        <v>31</v>
      </c>
      <c r="V173" s="44">
        <f t="shared" si="14"/>
        <v>1</v>
      </c>
      <c r="W173" s="86" t="s">
        <v>46</v>
      </c>
      <c r="X173" s="47" t="s">
        <v>254</v>
      </c>
      <c r="Y173" s="51"/>
      <c r="Z173" s="49"/>
      <c r="AA173" s="50"/>
      <c r="AB173" s="49"/>
    </row>
    <row r="174" spans="1:28" x14ac:dyDescent="0.3">
      <c r="A174" s="38">
        <f t="shared" si="20"/>
        <v>166</v>
      </c>
      <c r="B174" s="76">
        <v>51010000</v>
      </c>
      <c r="C174" s="77">
        <v>2.11</v>
      </c>
      <c r="D174" s="77">
        <v>2.407</v>
      </c>
      <c r="E174" s="54">
        <f t="shared" si="15"/>
        <v>0.29700000000000015</v>
      </c>
      <c r="F174" s="78" t="s">
        <v>32</v>
      </c>
      <c r="G174" s="53">
        <v>6</v>
      </c>
      <c r="H174" s="53" t="s">
        <v>45</v>
      </c>
      <c r="I174" s="42" t="s">
        <v>27</v>
      </c>
      <c r="J174" s="43"/>
      <c r="K174" s="55">
        <f t="shared" si="16"/>
        <v>1</v>
      </c>
      <c r="L174" s="55" t="s">
        <v>46</v>
      </c>
      <c r="M174" s="55">
        <f t="shared" si="17"/>
        <v>1</v>
      </c>
      <c r="N174" s="55" t="s">
        <v>46</v>
      </c>
      <c r="O174" s="55">
        <f t="shared" si="18"/>
        <v>1</v>
      </c>
      <c r="P174" s="55" t="s">
        <v>46</v>
      </c>
      <c r="Q174" s="55" t="s">
        <v>46</v>
      </c>
      <c r="R174" s="55">
        <f t="shared" si="19"/>
        <v>1</v>
      </c>
      <c r="S174" s="55" t="s">
        <v>31</v>
      </c>
      <c r="T174" s="56">
        <v>44830</v>
      </c>
      <c r="U174" s="55" t="s">
        <v>46</v>
      </c>
      <c r="V174" s="55">
        <f t="shared" si="14"/>
        <v>1</v>
      </c>
      <c r="W174" s="57" t="s">
        <v>46</v>
      </c>
      <c r="X174" s="58"/>
      <c r="Y174" s="51"/>
      <c r="Z174" s="49"/>
      <c r="AA174" s="50"/>
      <c r="AB174" s="49"/>
    </row>
    <row r="175" spans="1:28" ht="28.8" x14ac:dyDescent="0.3">
      <c r="A175" s="38">
        <f t="shared" si="20"/>
        <v>167</v>
      </c>
      <c r="B175" s="52" t="s">
        <v>268</v>
      </c>
      <c r="C175" s="53">
        <v>11.186</v>
      </c>
      <c r="D175" s="53">
        <v>11.318</v>
      </c>
      <c r="E175" s="54">
        <f t="shared" si="15"/>
        <v>0.13199999999999967</v>
      </c>
      <c r="F175" s="53" t="s">
        <v>26</v>
      </c>
      <c r="G175" s="42" t="s">
        <v>27</v>
      </c>
      <c r="H175" s="43"/>
      <c r="I175" s="53">
        <v>5</v>
      </c>
      <c r="J175" s="53" t="s">
        <v>47</v>
      </c>
      <c r="K175" s="55">
        <f t="shared" si="16"/>
        <v>1</v>
      </c>
      <c r="L175" s="55" t="s">
        <v>31</v>
      </c>
      <c r="M175" s="55">
        <f t="shared" si="17"/>
        <v>1</v>
      </c>
      <c r="N175" s="55" t="s">
        <v>31</v>
      </c>
      <c r="O175" s="55">
        <f t="shared" si="18"/>
        <v>1</v>
      </c>
      <c r="P175" s="55" t="s">
        <v>31</v>
      </c>
      <c r="Q175" s="55" t="s">
        <v>31</v>
      </c>
      <c r="R175" s="55">
        <f t="shared" si="19"/>
        <v>1</v>
      </c>
      <c r="S175" s="55" t="s">
        <v>31</v>
      </c>
      <c r="T175" s="56">
        <v>44830</v>
      </c>
      <c r="U175" s="55" t="s">
        <v>31</v>
      </c>
      <c r="V175" s="55">
        <f t="shared" si="14"/>
        <v>1</v>
      </c>
      <c r="W175" s="57" t="s">
        <v>46</v>
      </c>
      <c r="X175" s="58" t="s">
        <v>269</v>
      </c>
      <c r="Y175" s="51"/>
      <c r="Z175" s="49"/>
      <c r="AA175" s="50"/>
      <c r="AB175" s="49"/>
    </row>
    <row r="176" spans="1:28" x14ac:dyDescent="0.3">
      <c r="A176" s="38">
        <f t="shared" si="20"/>
        <v>168</v>
      </c>
      <c r="B176" s="52" t="s">
        <v>268</v>
      </c>
      <c r="C176" s="53">
        <v>11.318</v>
      </c>
      <c r="D176" s="53">
        <v>11.422000000000001</v>
      </c>
      <c r="E176" s="54">
        <f t="shared" si="15"/>
        <v>0.10400000000000098</v>
      </c>
      <c r="F176" s="53" t="s">
        <v>26</v>
      </c>
      <c r="G176" s="42" t="s">
        <v>27</v>
      </c>
      <c r="H176" s="43"/>
      <c r="I176" s="53">
        <v>5</v>
      </c>
      <c r="J176" s="53" t="s">
        <v>47</v>
      </c>
      <c r="K176" s="55">
        <f t="shared" si="16"/>
        <v>1</v>
      </c>
      <c r="L176" s="55" t="s">
        <v>31</v>
      </c>
      <c r="M176" s="55">
        <f t="shared" si="17"/>
        <v>1</v>
      </c>
      <c r="N176" s="55" t="s">
        <v>31</v>
      </c>
      <c r="O176" s="55">
        <f t="shared" si="18"/>
        <v>1</v>
      </c>
      <c r="P176" s="55" t="s">
        <v>31</v>
      </c>
      <c r="Q176" s="55" t="s">
        <v>31</v>
      </c>
      <c r="R176" s="55">
        <f t="shared" si="19"/>
        <v>1</v>
      </c>
      <c r="S176" s="55" t="s">
        <v>31</v>
      </c>
      <c r="T176" s="56">
        <v>44830</v>
      </c>
      <c r="U176" s="55" t="s">
        <v>31</v>
      </c>
      <c r="V176" s="55">
        <f t="shared" si="14"/>
        <v>1</v>
      </c>
      <c r="W176" s="57" t="s">
        <v>46</v>
      </c>
      <c r="X176" s="90"/>
      <c r="Y176" s="51"/>
      <c r="Z176" s="49"/>
      <c r="AA176" s="50"/>
      <c r="AB176" s="49"/>
    </row>
    <row r="177" spans="1:28" x14ac:dyDescent="0.3">
      <c r="A177" s="38">
        <f t="shared" si="20"/>
        <v>169</v>
      </c>
      <c r="B177" s="39">
        <v>51020000</v>
      </c>
      <c r="C177" s="40">
        <v>0.308</v>
      </c>
      <c r="D177" s="40">
        <v>0.379</v>
      </c>
      <c r="E177" s="41">
        <f t="shared" si="15"/>
        <v>7.1000000000000008E-2</v>
      </c>
      <c r="F177" s="40" t="s">
        <v>32</v>
      </c>
      <c r="G177" s="40">
        <v>7</v>
      </c>
      <c r="H177" s="40" t="s">
        <v>45</v>
      </c>
      <c r="I177" s="42" t="s">
        <v>27</v>
      </c>
      <c r="J177" s="43"/>
      <c r="K177" s="44">
        <f t="shared" si="16"/>
        <v>1</v>
      </c>
      <c r="L177" s="44" t="s">
        <v>46</v>
      </c>
      <c r="M177" s="44">
        <f t="shared" si="17"/>
        <v>1</v>
      </c>
      <c r="N177" s="44" t="s">
        <v>46</v>
      </c>
      <c r="O177" s="44">
        <f t="shared" si="18"/>
        <v>1</v>
      </c>
      <c r="P177" s="44" t="s">
        <v>44</v>
      </c>
      <c r="Q177" s="44" t="s">
        <v>31</v>
      </c>
      <c r="R177" s="44">
        <f t="shared" si="19"/>
        <v>1</v>
      </c>
      <c r="S177" s="44" t="s">
        <v>31</v>
      </c>
      <c r="T177" s="45">
        <v>44830</v>
      </c>
      <c r="U177" s="44" t="s">
        <v>46</v>
      </c>
      <c r="V177" s="44">
        <f t="shared" si="14"/>
        <v>1</v>
      </c>
      <c r="W177" s="86" t="s">
        <v>46</v>
      </c>
      <c r="X177" s="91"/>
      <c r="Y177" s="51"/>
      <c r="Z177" s="49"/>
      <c r="AA177" s="50"/>
      <c r="AB177" s="49"/>
    </row>
    <row r="178" spans="1:28" x14ac:dyDescent="0.3">
      <c r="A178" s="38">
        <f t="shared" si="20"/>
        <v>170</v>
      </c>
      <c r="B178" s="39" t="s">
        <v>270</v>
      </c>
      <c r="C178" s="40">
        <v>23.719000000000001</v>
      </c>
      <c r="D178" s="40">
        <v>23.922000000000001</v>
      </c>
      <c r="E178" s="41">
        <f t="shared" si="15"/>
        <v>0.2029999999999994</v>
      </c>
      <c r="F178" s="40" t="s">
        <v>26</v>
      </c>
      <c r="G178" s="42" t="s">
        <v>27</v>
      </c>
      <c r="H178" s="43"/>
      <c r="I178" s="40">
        <v>5</v>
      </c>
      <c r="J178" s="40" t="s">
        <v>45</v>
      </c>
      <c r="K178" s="44">
        <f t="shared" si="16"/>
        <v>1</v>
      </c>
      <c r="L178" s="44" t="s">
        <v>46</v>
      </c>
      <c r="M178" s="44">
        <f t="shared" si="17"/>
        <v>1</v>
      </c>
      <c r="N178" s="44" t="s">
        <v>46</v>
      </c>
      <c r="O178" s="44">
        <f t="shared" si="18"/>
        <v>1</v>
      </c>
      <c r="P178" s="44" t="s">
        <v>44</v>
      </c>
      <c r="Q178" s="44" t="s">
        <v>31</v>
      </c>
      <c r="R178" s="44">
        <f t="shared" si="19"/>
        <v>1</v>
      </c>
      <c r="S178" s="44" t="s">
        <v>31</v>
      </c>
      <c r="T178" s="45">
        <v>44830</v>
      </c>
      <c r="U178" s="44" t="s">
        <v>46</v>
      </c>
      <c r="V178" s="44">
        <f t="shared" si="14"/>
        <v>1</v>
      </c>
      <c r="W178" s="86" t="s">
        <v>46</v>
      </c>
      <c r="X178" s="91"/>
      <c r="Y178" s="51"/>
      <c r="Z178" s="49"/>
      <c r="AA178" s="50"/>
      <c r="AB178" s="49"/>
    </row>
    <row r="179" spans="1:28" x14ac:dyDescent="0.3">
      <c r="A179" s="38">
        <f t="shared" si="20"/>
        <v>171</v>
      </c>
      <c r="B179" s="39" t="s">
        <v>270</v>
      </c>
      <c r="C179" s="40">
        <v>24.228000000000002</v>
      </c>
      <c r="D179" s="40">
        <v>24.603000000000002</v>
      </c>
      <c r="E179" s="41">
        <f t="shared" si="15"/>
        <v>0.375</v>
      </c>
      <c r="F179" s="40" t="s">
        <v>32</v>
      </c>
      <c r="G179" s="40">
        <v>5</v>
      </c>
      <c r="H179" s="40" t="s">
        <v>45</v>
      </c>
      <c r="I179" s="42" t="s">
        <v>27</v>
      </c>
      <c r="J179" s="43"/>
      <c r="K179" s="44">
        <f t="shared" si="16"/>
        <v>1</v>
      </c>
      <c r="L179" s="44" t="s">
        <v>46</v>
      </c>
      <c r="M179" s="44">
        <f t="shared" si="17"/>
        <v>1</v>
      </c>
      <c r="N179" s="44" t="s">
        <v>46</v>
      </c>
      <c r="O179" s="44">
        <f t="shared" si="18"/>
        <v>1</v>
      </c>
      <c r="P179" s="44" t="s">
        <v>44</v>
      </c>
      <c r="Q179" s="44" t="s">
        <v>31</v>
      </c>
      <c r="R179" s="44">
        <f t="shared" si="19"/>
        <v>1</v>
      </c>
      <c r="S179" s="44" t="s">
        <v>31</v>
      </c>
      <c r="T179" s="45">
        <v>44830</v>
      </c>
      <c r="U179" s="44" t="s">
        <v>46</v>
      </c>
      <c r="V179" s="44">
        <f t="shared" si="14"/>
        <v>1</v>
      </c>
      <c r="W179" s="86" t="s">
        <v>46</v>
      </c>
      <c r="X179" s="91"/>
      <c r="Y179" s="51"/>
      <c r="Z179" s="49"/>
      <c r="AA179" s="50"/>
      <c r="AB179" s="49"/>
    </row>
    <row r="180" spans="1:28" ht="89.25" customHeight="1" x14ac:dyDescent="0.3">
      <c r="A180" s="38">
        <f t="shared" si="20"/>
        <v>172</v>
      </c>
      <c r="B180" s="52">
        <v>51030000</v>
      </c>
      <c r="C180" s="53">
        <v>11.887</v>
      </c>
      <c r="D180" s="53">
        <v>12.173999999999999</v>
      </c>
      <c r="E180" s="54">
        <f t="shared" si="15"/>
        <v>0.28699999999999903</v>
      </c>
      <c r="F180" s="53" t="s">
        <v>26</v>
      </c>
      <c r="G180" s="42" t="s">
        <v>27</v>
      </c>
      <c r="H180" s="43"/>
      <c r="I180" s="53">
        <v>5</v>
      </c>
      <c r="J180" s="53" t="s">
        <v>45</v>
      </c>
      <c r="K180" s="55">
        <f t="shared" si="16"/>
        <v>1</v>
      </c>
      <c r="L180" s="55" t="s">
        <v>46</v>
      </c>
      <c r="M180" s="55">
        <f t="shared" si="17"/>
        <v>1</v>
      </c>
      <c r="N180" s="55" t="s">
        <v>44</v>
      </c>
      <c r="O180" s="55">
        <f t="shared" si="18"/>
        <v>0</v>
      </c>
      <c r="P180" s="55" t="s">
        <v>44</v>
      </c>
      <c r="Q180" s="55" t="s">
        <v>31</v>
      </c>
      <c r="R180" s="55">
        <f t="shared" si="19"/>
        <v>1</v>
      </c>
      <c r="S180" s="55" t="s">
        <v>31</v>
      </c>
      <c r="T180" s="56">
        <v>44830</v>
      </c>
      <c r="U180" s="55" t="s">
        <v>44</v>
      </c>
      <c r="V180" s="55">
        <f t="shared" si="14"/>
        <v>0</v>
      </c>
      <c r="W180" s="57" t="s">
        <v>46</v>
      </c>
      <c r="X180" s="90" t="s">
        <v>271</v>
      </c>
      <c r="Y180" s="51" t="s">
        <v>221</v>
      </c>
      <c r="Z180" s="49" t="s">
        <v>75</v>
      </c>
      <c r="AA180" s="50" t="s">
        <v>76</v>
      </c>
      <c r="AB180" s="79" t="s">
        <v>77</v>
      </c>
    </row>
    <row r="181" spans="1:28" x14ac:dyDescent="0.3">
      <c r="A181" s="38">
        <f t="shared" si="20"/>
        <v>173</v>
      </c>
      <c r="B181" s="52" t="s">
        <v>272</v>
      </c>
      <c r="C181" s="53">
        <v>16.414000000000001</v>
      </c>
      <c r="D181" s="53">
        <v>16.678999999999998</v>
      </c>
      <c r="E181" s="54">
        <f t="shared" si="15"/>
        <v>0.26499999999999702</v>
      </c>
      <c r="F181" s="53" t="s">
        <v>26</v>
      </c>
      <c r="G181" s="42" t="s">
        <v>27</v>
      </c>
      <c r="H181" s="43"/>
      <c r="I181" s="53">
        <v>5</v>
      </c>
      <c r="J181" s="53" t="s">
        <v>31</v>
      </c>
      <c r="K181" s="55">
        <f t="shared" si="16"/>
        <v>1</v>
      </c>
      <c r="L181" s="55" t="s">
        <v>31</v>
      </c>
      <c r="M181" s="55">
        <f t="shared" si="17"/>
        <v>1</v>
      </c>
      <c r="N181" s="55" t="s">
        <v>31</v>
      </c>
      <c r="O181" s="55">
        <f t="shared" si="18"/>
        <v>1</v>
      </c>
      <c r="P181" s="55" t="s">
        <v>31</v>
      </c>
      <c r="Q181" s="55" t="s">
        <v>31</v>
      </c>
      <c r="R181" s="55">
        <f t="shared" si="19"/>
        <v>1</v>
      </c>
      <c r="S181" s="55" t="s">
        <v>31</v>
      </c>
      <c r="T181" s="56">
        <v>44830</v>
      </c>
      <c r="U181" s="55" t="s">
        <v>31</v>
      </c>
      <c r="V181" s="55">
        <f t="shared" si="14"/>
        <v>1</v>
      </c>
      <c r="W181" s="55" t="s">
        <v>44</v>
      </c>
      <c r="X181" s="90" t="s">
        <v>99</v>
      </c>
      <c r="Y181" s="51"/>
      <c r="Z181" s="49"/>
      <c r="AA181" s="50"/>
      <c r="AB181" s="49"/>
    </row>
    <row r="182" spans="1:28" x14ac:dyDescent="0.3">
      <c r="A182" s="38">
        <f t="shared" si="20"/>
        <v>174</v>
      </c>
      <c r="B182" s="39">
        <v>53010000</v>
      </c>
      <c r="C182" s="40">
        <v>4.8550000000000004</v>
      </c>
      <c r="D182" s="40">
        <v>5.024</v>
      </c>
      <c r="E182" s="41">
        <f t="shared" si="15"/>
        <v>0.16899999999999959</v>
      </c>
      <c r="F182" s="40" t="s">
        <v>32</v>
      </c>
      <c r="G182" s="40">
        <v>6</v>
      </c>
      <c r="H182" s="40" t="s">
        <v>45</v>
      </c>
      <c r="I182" s="42" t="s">
        <v>27</v>
      </c>
      <c r="J182" s="43"/>
      <c r="K182" s="44">
        <f t="shared" si="16"/>
        <v>1</v>
      </c>
      <c r="L182" s="44" t="s">
        <v>46</v>
      </c>
      <c r="M182" s="44">
        <f t="shared" si="17"/>
        <v>1</v>
      </c>
      <c r="N182" s="44" t="s">
        <v>46</v>
      </c>
      <c r="O182" s="44">
        <f t="shared" si="18"/>
        <v>1</v>
      </c>
      <c r="P182" s="44" t="s">
        <v>44</v>
      </c>
      <c r="Q182" s="44" t="s">
        <v>31</v>
      </c>
      <c r="R182" s="44">
        <f t="shared" si="19"/>
        <v>1</v>
      </c>
      <c r="S182" s="44" t="s">
        <v>31</v>
      </c>
      <c r="T182" s="45">
        <v>44830</v>
      </c>
      <c r="U182" s="44" t="s">
        <v>46</v>
      </c>
      <c r="V182" s="44">
        <f t="shared" si="14"/>
        <v>1</v>
      </c>
      <c r="W182" s="86" t="s">
        <v>46</v>
      </c>
      <c r="X182" s="91"/>
      <c r="Y182" s="51"/>
      <c r="Z182" s="49"/>
      <c r="AA182" s="50"/>
      <c r="AB182" s="49"/>
    </row>
    <row r="183" spans="1:28" x14ac:dyDescent="0.3">
      <c r="A183" s="38">
        <f t="shared" si="20"/>
        <v>175</v>
      </c>
      <c r="B183" s="52">
        <v>53020000</v>
      </c>
      <c r="C183" s="53">
        <v>6.8000000000000005E-2</v>
      </c>
      <c r="D183" s="53">
        <v>0.192</v>
      </c>
      <c r="E183" s="54">
        <f t="shared" si="15"/>
        <v>0.124</v>
      </c>
      <c r="F183" s="53" t="s">
        <v>32</v>
      </c>
      <c r="G183" s="53">
        <v>5</v>
      </c>
      <c r="H183" s="53" t="s">
        <v>45</v>
      </c>
      <c r="I183" s="42" t="s">
        <v>27</v>
      </c>
      <c r="J183" s="43"/>
      <c r="K183" s="55">
        <f t="shared" si="16"/>
        <v>1</v>
      </c>
      <c r="L183" s="55" t="s">
        <v>46</v>
      </c>
      <c r="M183" s="55">
        <f t="shared" si="17"/>
        <v>1</v>
      </c>
      <c r="N183" s="55" t="s">
        <v>46</v>
      </c>
      <c r="O183" s="55">
        <f t="shared" si="18"/>
        <v>1</v>
      </c>
      <c r="P183" s="55" t="s">
        <v>46</v>
      </c>
      <c r="Q183" s="55" t="s">
        <v>46</v>
      </c>
      <c r="R183" s="55">
        <f t="shared" si="19"/>
        <v>1</v>
      </c>
      <c r="S183" s="55" t="s">
        <v>31</v>
      </c>
      <c r="T183" s="56">
        <v>44832</v>
      </c>
      <c r="U183" s="55" t="s">
        <v>46</v>
      </c>
      <c r="V183" s="55">
        <f t="shared" si="14"/>
        <v>1</v>
      </c>
      <c r="W183" s="57" t="s">
        <v>46</v>
      </c>
      <c r="X183" s="90"/>
      <c r="Y183" s="51"/>
      <c r="Z183" s="49"/>
      <c r="AA183" s="50"/>
      <c r="AB183" s="49"/>
    </row>
    <row r="184" spans="1:28" x14ac:dyDescent="0.3">
      <c r="A184" s="38">
        <f t="shared" si="20"/>
        <v>176</v>
      </c>
      <c r="B184" s="52" t="s">
        <v>273</v>
      </c>
      <c r="C184" s="53">
        <v>19.837</v>
      </c>
      <c r="D184" s="53">
        <v>19.978999999999999</v>
      </c>
      <c r="E184" s="54">
        <f t="shared" si="15"/>
        <v>0.14199999999999946</v>
      </c>
      <c r="F184" s="53" t="s">
        <v>32</v>
      </c>
      <c r="G184" s="53">
        <v>5</v>
      </c>
      <c r="H184" s="53" t="s">
        <v>47</v>
      </c>
      <c r="I184" s="42" t="s">
        <v>27</v>
      </c>
      <c r="J184" s="43"/>
      <c r="K184" s="55">
        <f t="shared" si="16"/>
        <v>1</v>
      </c>
      <c r="L184" s="55" t="s">
        <v>31</v>
      </c>
      <c r="M184" s="55">
        <f t="shared" si="17"/>
        <v>1</v>
      </c>
      <c r="N184" s="55" t="s">
        <v>46</v>
      </c>
      <c r="O184" s="55">
        <f t="shared" si="18"/>
        <v>1</v>
      </c>
      <c r="P184" s="55" t="s">
        <v>44</v>
      </c>
      <c r="Q184" s="55" t="s">
        <v>31</v>
      </c>
      <c r="R184" s="55">
        <f t="shared" si="19"/>
        <v>1</v>
      </c>
      <c r="S184" s="55" t="s">
        <v>31</v>
      </c>
      <c r="T184" s="56">
        <v>44832</v>
      </c>
      <c r="U184" s="55" t="s">
        <v>46</v>
      </c>
      <c r="V184" s="55">
        <f t="shared" si="14"/>
        <v>1</v>
      </c>
      <c r="W184" s="57" t="s">
        <v>46</v>
      </c>
      <c r="X184" s="90" t="s">
        <v>274</v>
      </c>
      <c r="Y184" s="51"/>
      <c r="Z184" s="49"/>
      <c r="AA184" s="50"/>
      <c r="AB184" s="49"/>
    </row>
    <row r="185" spans="1:28" x14ac:dyDescent="0.3">
      <c r="A185" s="38">
        <f t="shared" si="20"/>
        <v>177</v>
      </c>
      <c r="B185" s="52" t="s">
        <v>273</v>
      </c>
      <c r="C185" s="53">
        <v>19.978999999999999</v>
      </c>
      <c r="D185" s="53">
        <v>20.170999999999999</v>
      </c>
      <c r="E185" s="54">
        <f t="shared" si="15"/>
        <v>0.19200000000000017</v>
      </c>
      <c r="F185" s="53" t="s">
        <v>32</v>
      </c>
      <c r="G185" s="53">
        <v>5</v>
      </c>
      <c r="H185" s="53" t="s">
        <v>47</v>
      </c>
      <c r="I185" s="42" t="s">
        <v>27</v>
      </c>
      <c r="J185" s="43"/>
      <c r="K185" s="55">
        <f t="shared" si="16"/>
        <v>1</v>
      </c>
      <c r="L185" s="55" t="s">
        <v>31</v>
      </c>
      <c r="M185" s="55">
        <f t="shared" si="17"/>
        <v>1</v>
      </c>
      <c r="N185" s="55" t="s">
        <v>46</v>
      </c>
      <c r="O185" s="55">
        <f t="shared" si="18"/>
        <v>1</v>
      </c>
      <c r="P185" s="55" t="s">
        <v>44</v>
      </c>
      <c r="Q185" s="55" t="s">
        <v>31</v>
      </c>
      <c r="R185" s="55">
        <f t="shared" si="19"/>
        <v>1</v>
      </c>
      <c r="S185" s="55" t="s">
        <v>31</v>
      </c>
      <c r="T185" s="56">
        <v>44832</v>
      </c>
      <c r="U185" s="55" t="s">
        <v>46</v>
      </c>
      <c r="V185" s="55">
        <f t="shared" si="14"/>
        <v>1</v>
      </c>
      <c r="W185" s="57" t="s">
        <v>46</v>
      </c>
      <c r="X185" s="90" t="s">
        <v>275</v>
      </c>
      <c r="Y185" s="51"/>
      <c r="Z185" s="49"/>
      <c r="AA185" s="50"/>
      <c r="AB185" s="49"/>
    </row>
    <row r="186" spans="1:28" x14ac:dyDescent="0.3">
      <c r="A186" s="38">
        <f t="shared" si="20"/>
        <v>178</v>
      </c>
      <c r="B186" s="39">
        <v>53060000</v>
      </c>
      <c r="C186" s="40">
        <v>8.8040000000000003</v>
      </c>
      <c r="D186" s="40">
        <v>8.8379999999999992</v>
      </c>
      <c r="E186" s="41">
        <f t="shared" si="15"/>
        <v>3.399999999999892E-2</v>
      </c>
      <c r="F186" s="40" t="s">
        <v>32</v>
      </c>
      <c r="G186" s="40">
        <v>10</v>
      </c>
      <c r="H186" s="40" t="s">
        <v>45</v>
      </c>
      <c r="I186" s="42" t="s">
        <v>27</v>
      </c>
      <c r="J186" s="43"/>
      <c r="K186" s="44">
        <f t="shared" si="16"/>
        <v>1</v>
      </c>
      <c r="L186" s="44" t="s">
        <v>46</v>
      </c>
      <c r="M186" s="44">
        <f t="shared" si="17"/>
        <v>1</v>
      </c>
      <c r="N186" s="44" t="s">
        <v>46</v>
      </c>
      <c r="O186" s="44">
        <f t="shared" si="18"/>
        <v>1</v>
      </c>
      <c r="P186" s="44" t="s">
        <v>44</v>
      </c>
      <c r="Q186" s="44" t="s">
        <v>31</v>
      </c>
      <c r="R186" s="44">
        <f t="shared" si="19"/>
        <v>1</v>
      </c>
      <c r="S186" s="44" t="s">
        <v>31</v>
      </c>
      <c r="T186" s="45">
        <v>44832</v>
      </c>
      <c r="U186" s="44" t="s">
        <v>46</v>
      </c>
      <c r="V186" s="44">
        <f t="shared" si="14"/>
        <v>1</v>
      </c>
      <c r="W186" s="86" t="s">
        <v>46</v>
      </c>
      <c r="X186" s="91"/>
      <c r="Y186" s="51"/>
      <c r="Z186" s="49"/>
      <c r="AA186" s="50"/>
      <c r="AB186" s="49"/>
    </row>
    <row r="187" spans="1:28" x14ac:dyDescent="0.3">
      <c r="A187" s="38">
        <f t="shared" si="20"/>
        <v>179</v>
      </c>
      <c r="B187" s="39" t="s">
        <v>276</v>
      </c>
      <c r="C187" s="40">
        <v>9.0570000000000004</v>
      </c>
      <c r="D187" s="40">
        <v>9.1349999999999998</v>
      </c>
      <c r="E187" s="41">
        <f t="shared" si="15"/>
        <v>7.7999999999999403E-2</v>
      </c>
      <c r="F187" s="40" t="s">
        <v>32</v>
      </c>
      <c r="G187" s="40">
        <v>5</v>
      </c>
      <c r="H187" s="40" t="s">
        <v>47</v>
      </c>
      <c r="I187" s="42" t="s">
        <v>27</v>
      </c>
      <c r="J187" s="43"/>
      <c r="K187" s="44">
        <f t="shared" si="16"/>
        <v>1</v>
      </c>
      <c r="L187" s="44" t="s">
        <v>31</v>
      </c>
      <c r="M187" s="44">
        <f t="shared" si="17"/>
        <v>1</v>
      </c>
      <c r="N187" s="44" t="s">
        <v>46</v>
      </c>
      <c r="O187" s="44">
        <f t="shared" si="18"/>
        <v>1</v>
      </c>
      <c r="P187" s="44" t="s">
        <v>44</v>
      </c>
      <c r="Q187" s="44" t="s">
        <v>31</v>
      </c>
      <c r="R187" s="44">
        <f t="shared" si="19"/>
        <v>1</v>
      </c>
      <c r="S187" s="44" t="s">
        <v>31</v>
      </c>
      <c r="T187" s="45">
        <v>44832</v>
      </c>
      <c r="U187" s="44" t="s">
        <v>46</v>
      </c>
      <c r="V187" s="44">
        <f t="shared" si="14"/>
        <v>1</v>
      </c>
      <c r="W187" s="86" t="s">
        <v>46</v>
      </c>
      <c r="X187" s="91"/>
      <c r="Y187" s="51"/>
      <c r="Z187" s="49"/>
      <c r="AA187" s="50"/>
      <c r="AB187" s="49"/>
    </row>
    <row r="188" spans="1:28" x14ac:dyDescent="0.3">
      <c r="A188" s="38">
        <f t="shared" si="20"/>
        <v>180</v>
      </c>
      <c r="B188" s="52">
        <v>53070000</v>
      </c>
      <c r="C188" s="53">
        <v>8.2309999999999999</v>
      </c>
      <c r="D188" s="53">
        <v>8.27</v>
      </c>
      <c r="E188" s="54">
        <f t="shared" si="15"/>
        <v>3.8999999999999702E-2</v>
      </c>
      <c r="F188" s="53" t="s">
        <v>26</v>
      </c>
      <c r="G188" s="42" t="s">
        <v>27</v>
      </c>
      <c r="H188" s="43"/>
      <c r="I188" s="53">
        <v>6</v>
      </c>
      <c r="J188" s="53" t="s">
        <v>45</v>
      </c>
      <c r="K188" s="55">
        <f t="shared" si="16"/>
        <v>1</v>
      </c>
      <c r="L188" s="55" t="s">
        <v>46</v>
      </c>
      <c r="M188" s="55">
        <f t="shared" si="17"/>
        <v>1</v>
      </c>
      <c r="N188" s="55" t="s">
        <v>46</v>
      </c>
      <c r="O188" s="55">
        <f t="shared" si="18"/>
        <v>1</v>
      </c>
      <c r="P188" s="55" t="s">
        <v>46</v>
      </c>
      <c r="Q188" s="55" t="s">
        <v>46</v>
      </c>
      <c r="R188" s="55">
        <f t="shared" si="19"/>
        <v>1</v>
      </c>
      <c r="S188" s="55" t="s">
        <v>31</v>
      </c>
      <c r="T188" s="56">
        <v>44832</v>
      </c>
      <c r="U188" s="55" t="s">
        <v>46</v>
      </c>
      <c r="V188" s="55">
        <f t="shared" si="14"/>
        <v>1</v>
      </c>
      <c r="W188" s="57" t="s">
        <v>46</v>
      </c>
      <c r="X188" s="90"/>
      <c r="Y188" s="51"/>
      <c r="Z188" s="49"/>
      <c r="AA188" s="50"/>
      <c r="AB188" s="49"/>
    </row>
    <row r="189" spans="1:28" x14ac:dyDescent="0.3">
      <c r="A189" s="38">
        <f t="shared" si="20"/>
        <v>181</v>
      </c>
      <c r="B189" s="52" t="s">
        <v>277</v>
      </c>
      <c r="C189" s="53">
        <v>23.169</v>
      </c>
      <c r="D189" s="53">
        <v>23.2</v>
      </c>
      <c r="E189" s="54">
        <f t="shared" si="15"/>
        <v>3.0999999999998806E-2</v>
      </c>
      <c r="F189" s="53" t="s">
        <v>26</v>
      </c>
      <c r="G189" s="42" t="s">
        <v>27</v>
      </c>
      <c r="H189" s="43"/>
      <c r="I189" s="53">
        <v>5</v>
      </c>
      <c r="J189" s="53" t="s">
        <v>47</v>
      </c>
      <c r="K189" s="55">
        <f t="shared" si="16"/>
        <v>1</v>
      </c>
      <c r="L189" s="55" t="s">
        <v>31</v>
      </c>
      <c r="M189" s="55">
        <f t="shared" si="17"/>
        <v>1</v>
      </c>
      <c r="N189" s="55" t="s">
        <v>31</v>
      </c>
      <c r="O189" s="55">
        <f t="shared" si="18"/>
        <v>1</v>
      </c>
      <c r="P189" s="55" t="s">
        <v>31</v>
      </c>
      <c r="Q189" s="55" t="s">
        <v>31</v>
      </c>
      <c r="R189" s="55">
        <f t="shared" si="19"/>
        <v>1</v>
      </c>
      <c r="S189" s="55" t="s">
        <v>31</v>
      </c>
      <c r="T189" s="56">
        <v>44832</v>
      </c>
      <c r="U189" s="55" t="s">
        <v>31</v>
      </c>
      <c r="V189" s="55">
        <f t="shared" si="14"/>
        <v>1</v>
      </c>
      <c r="W189" s="57" t="s">
        <v>46</v>
      </c>
      <c r="X189" s="90" t="s">
        <v>278</v>
      </c>
      <c r="Y189" s="51"/>
      <c r="Z189" s="49"/>
      <c r="AA189" s="50"/>
      <c r="AB189" s="49"/>
    </row>
    <row r="190" spans="1:28" x14ac:dyDescent="0.3">
      <c r="A190" s="38">
        <f t="shared" si="20"/>
        <v>182</v>
      </c>
      <c r="B190" s="39">
        <v>53090000</v>
      </c>
      <c r="C190" s="40">
        <v>13.558</v>
      </c>
      <c r="D190" s="40">
        <v>13.673</v>
      </c>
      <c r="E190" s="41">
        <f t="shared" si="15"/>
        <v>0.11500000000000021</v>
      </c>
      <c r="F190" s="40" t="s">
        <v>32</v>
      </c>
      <c r="G190" s="40">
        <v>5</v>
      </c>
      <c r="H190" s="40" t="s">
        <v>45</v>
      </c>
      <c r="I190" s="42" t="s">
        <v>27</v>
      </c>
      <c r="J190" s="43"/>
      <c r="K190" s="44">
        <f t="shared" si="16"/>
        <v>1</v>
      </c>
      <c r="L190" s="44" t="s">
        <v>46</v>
      </c>
      <c r="M190" s="44">
        <f t="shared" si="17"/>
        <v>1</v>
      </c>
      <c r="N190" s="44" t="s">
        <v>46</v>
      </c>
      <c r="O190" s="44">
        <f t="shared" si="18"/>
        <v>1</v>
      </c>
      <c r="P190" s="44" t="s">
        <v>44</v>
      </c>
      <c r="Q190" s="44" t="s">
        <v>31</v>
      </c>
      <c r="R190" s="44">
        <f t="shared" si="19"/>
        <v>1</v>
      </c>
      <c r="S190" s="44" t="s">
        <v>31</v>
      </c>
      <c r="T190" s="45">
        <v>44832</v>
      </c>
      <c r="U190" s="44" t="s">
        <v>46</v>
      </c>
      <c r="V190" s="44">
        <f t="shared" si="14"/>
        <v>1</v>
      </c>
      <c r="W190" s="86" t="s">
        <v>46</v>
      </c>
      <c r="X190" s="91"/>
      <c r="Y190" s="51"/>
      <c r="Z190" s="49"/>
      <c r="AA190" s="50"/>
      <c r="AB190" s="49"/>
    </row>
    <row r="191" spans="1:28" x14ac:dyDescent="0.3">
      <c r="A191" s="38">
        <f t="shared" si="20"/>
        <v>183</v>
      </c>
      <c r="B191" s="39" t="s">
        <v>279</v>
      </c>
      <c r="C191" s="40">
        <v>13.673</v>
      </c>
      <c r="D191" s="40">
        <v>13.766999999999999</v>
      </c>
      <c r="E191" s="41">
        <f t="shared" si="15"/>
        <v>9.3999999999999417E-2</v>
      </c>
      <c r="F191" s="40" t="s">
        <v>32</v>
      </c>
      <c r="G191" s="40">
        <v>11</v>
      </c>
      <c r="H191" s="40" t="s">
        <v>45</v>
      </c>
      <c r="I191" s="42" t="s">
        <v>27</v>
      </c>
      <c r="J191" s="43"/>
      <c r="K191" s="44">
        <f t="shared" si="16"/>
        <v>1</v>
      </c>
      <c r="L191" s="44" t="s">
        <v>46</v>
      </c>
      <c r="M191" s="44">
        <f t="shared" si="17"/>
        <v>1</v>
      </c>
      <c r="N191" s="44" t="s">
        <v>46</v>
      </c>
      <c r="O191" s="44">
        <f t="shared" si="18"/>
        <v>1</v>
      </c>
      <c r="P191" s="44" t="s">
        <v>44</v>
      </c>
      <c r="Q191" s="44" t="s">
        <v>31</v>
      </c>
      <c r="R191" s="44">
        <f t="shared" si="19"/>
        <v>1</v>
      </c>
      <c r="S191" s="44" t="s">
        <v>31</v>
      </c>
      <c r="T191" s="45">
        <v>44832</v>
      </c>
      <c r="U191" s="44" t="s">
        <v>46</v>
      </c>
      <c r="V191" s="44">
        <f t="shared" si="14"/>
        <v>1</v>
      </c>
      <c r="W191" s="86" t="s">
        <v>46</v>
      </c>
      <c r="X191" s="91"/>
      <c r="Y191" s="51"/>
      <c r="Z191" s="49"/>
      <c r="AA191" s="50"/>
      <c r="AB191" s="49"/>
    </row>
    <row r="192" spans="1:28" x14ac:dyDescent="0.3">
      <c r="A192" s="38">
        <f t="shared" si="20"/>
        <v>184</v>
      </c>
      <c r="B192" s="52">
        <v>53120000</v>
      </c>
      <c r="C192" s="53">
        <v>15.759</v>
      </c>
      <c r="D192" s="53">
        <v>15.843999999999999</v>
      </c>
      <c r="E192" s="54">
        <f t="shared" si="15"/>
        <v>8.4999999999999076E-2</v>
      </c>
      <c r="F192" s="53" t="s">
        <v>26</v>
      </c>
      <c r="G192" s="42" t="s">
        <v>27</v>
      </c>
      <c r="H192" s="43"/>
      <c r="I192" s="53">
        <v>4</v>
      </c>
      <c r="J192" s="53" t="s">
        <v>45</v>
      </c>
      <c r="K192" s="55">
        <f t="shared" si="16"/>
        <v>0</v>
      </c>
      <c r="L192" s="55" t="s">
        <v>46</v>
      </c>
      <c r="M192" s="55">
        <f t="shared" si="17"/>
        <v>1</v>
      </c>
      <c r="N192" s="55" t="s">
        <v>46</v>
      </c>
      <c r="O192" s="55">
        <f t="shared" si="18"/>
        <v>1</v>
      </c>
      <c r="P192" s="55" t="s">
        <v>44</v>
      </c>
      <c r="Q192" s="55" t="s">
        <v>31</v>
      </c>
      <c r="R192" s="55">
        <f t="shared" si="19"/>
        <v>1</v>
      </c>
      <c r="S192" s="55" t="s">
        <v>31</v>
      </c>
      <c r="T192" s="56">
        <v>44832</v>
      </c>
      <c r="U192" s="55" t="s">
        <v>46</v>
      </c>
      <c r="V192" s="55">
        <f t="shared" si="14"/>
        <v>1</v>
      </c>
      <c r="W192" s="57" t="s">
        <v>46</v>
      </c>
      <c r="X192" s="90" t="s">
        <v>280</v>
      </c>
      <c r="Y192" s="51"/>
      <c r="Z192" s="49"/>
      <c r="AA192" s="50"/>
      <c r="AB192" s="49"/>
    </row>
    <row r="193" spans="1:28" x14ac:dyDescent="0.3">
      <c r="A193" s="38">
        <f t="shared" si="20"/>
        <v>185</v>
      </c>
      <c r="B193" s="52" t="s">
        <v>281</v>
      </c>
      <c r="C193" s="53">
        <v>16.013000000000002</v>
      </c>
      <c r="D193" s="53">
        <v>16.047999999999998</v>
      </c>
      <c r="E193" s="54">
        <f t="shared" si="15"/>
        <v>3.4999999999996589E-2</v>
      </c>
      <c r="F193" s="53" t="s">
        <v>26</v>
      </c>
      <c r="G193" s="42" t="s">
        <v>27</v>
      </c>
      <c r="H193" s="43"/>
      <c r="I193" s="53">
        <v>5</v>
      </c>
      <c r="J193" s="53" t="s">
        <v>45</v>
      </c>
      <c r="K193" s="55">
        <f t="shared" si="16"/>
        <v>1</v>
      </c>
      <c r="L193" s="55" t="s">
        <v>46</v>
      </c>
      <c r="M193" s="55">
        <f t="shared" si="17"/>
        <v>1</v>
      </c>
      <c r="N193" s="55" t="s">
        <v>46</v>
      </c>
      <c r="O193" s="55">
        <f t="shared" si="18"/>
        <v>1</v>
      </c>
      <c r="P193" s="55" t="s">
        <v>44</v>
      </c>
      <c r="Q193" s="55" t="s">
        <v>31</v>
      </c>
      <c r="R193" s="55">
        <f t="shared" si="19"/>
        <v>1</v>
      </c>
      <c r="S193" s="55" t="s">
        <v>31</v>
      </c>
      <c r="T193" s="56">
        <v>44832</v>
      </c>
      <c r="U193" s="55" t="s">
        <v>46</v>
      </c>
      <c r="V193" s="55">
        <f t="shared" si="14"/>
        <v>1</v>
      </c>
      <c r="W193" s="57" t="s">
        <v>46</v>
      </c>
      <c r="X193" s="90"/>
      <c r="Y193" s="51"/>
      <c r="Z193" s="49"/>
      <c r="AA193" s="50"/>
      <c r="AB193" s="49"/>
    </row>
    <row r="194" spans="1:28" x14ac:dyDescent="0.3">
      <c r="A194" s="38">
        <f t="shared" si="20"/>
        <v>186</v>
      </c>
      <c r="B194" s="71" t="s">
        <v>281</v>
      </c>
      <c r="C194" s="72">
        <v>16.119</v>
      </c>
      <c r="D194" s="72">
        <v>16.167000000000002</v>
      </c>
      <c r="E194" s="54">
        <f t="shared" si="15"/>
        <v>4.8000000000001819E-2</v>
      </c>
      <c r="F194" s="72" t="s">
        <v>32</v>
      </c>
      <c r="G194" s="53">
        <v>8</v>
      </c>
      <c r="H194" s="53" t="s">
        <v>45</v>
      </c>
      <c r="I194" s="42" t="s">
        <v>27</v>
      </c>
      <c r="J194" s="43"/>
      <c r="K194" s="55">
        <f t="shared" si="16"/>
        <v>1</v>
      </c>
      <c r="L194" s="55" t="s">
        <v>46</v>
      </c>
      <c r="M194" s="55">
        <f t="shared" si="17"/>
        <v>1</v>
      </c>
      <c r="N194" s="55" t="s">
        <v>46</v>
      </c>
      <c r="O194" s="55">
        <f t="shared" si="18"/>
        <v>1</v>
      </c>
      <c r="P194" s="55" t="s">
        <v>46</v>
      </c>
      <c r="Q194" s="55" t="s">
        <v>46</v>
      </c>
      <c r="R194" s="55">
        <f t="shared" si="19"/>
        <v>1</v>
      </c>
      <c r="S194" s="55" t="s">
        <v>31</v>
      </c>
      <c r="T194" s="56">
        <v>44832</v>
      </c>
      <c r="U194" s="55" t="s">
        <v>46</v>
      </c>
      <c r="V194" s="55">
        <f t="shared" ref="V194:V257" si="21">IF(U194="Y",1,IF(U194="n/a",1,0))</f>
        <v>1</v>
      </c>
      <c r="W194" s="57" t="s">
        <v>46</v>
      </c>
      <c r="X194" s="90"/>
      <c r="Y194" s="51"/>
      <c r="Z194" s="49"/>
      <c r="AA194" s="50"/>
      <c r="AB194" s="49"/>
    </row>
    <row r="195" spans="1:28" x14ac:dyDescent="0.3">
      <c r="A195" s="38">
        <f t="shared" si="20"/>
        <v>187</v>
      </c>
      <c r="B195" s="52" t="s">
        <v>281</v>
      </c>
      <c r="C195" s="53">
        <v>16.25</v>
      </c>
      <c r="D195" s="53">
        <v>16.338000000000001</v>
      </c>
      <c r="E195" s="54">
        <f t="shared" si="15"/>
        <v>8.8000000000000966E-2</v>
      </c>
      <c r="F195" s="53" t="s">
        <v>26</v>
      </c>
      <c r="G195" s="42" t="s">
        <v>27</v>
      </c>
      <c r="H195" s="43"/>
      <c r="I195" s="53">
        <v>4</v>
      </c>
      <c r="J195" s="53" t="s">
        <v>45</v>
      </c>
      <c r="K195" s="55">
        <f t="shared" si="16"/>
        <v>0</v>
      </c>
      <c r="L195" s="55" t="s">
        <v>46</v>
      </c>
      <c r="M195" s="55">
        <f t="shared" si="17"/>
        <v>1</v>
      </c>
      <c r="N195" s="55" t="s">
        <v>46</v>
      </c>
      <c r="O195" s="55">
        <f t="shared" si="18"/>
        <v>1</v>
      </c>
      <c r="P195" s="55" t="s">
        <v>44</v>
      </c>
      <c r="Q195" s="55" t="s">
        <v>31</v>
      </c>
      <c r="R195" s="55">
        <f t="shared" si="19"/>
        <v>1</v>
      </c>
      <c r="S195" s="55" t="s">
        <v>31</v>
      </c>
      <c r="T195" s="56">
        <v>44832</v>
      </c>
      <c r="U195" s="55" t="s">
        <v>46</v>
      </c>
      <c r="V195" s="55">
        <f t="shared" si="21"/>
        <v>1</v>
      </c>
      <c r="W195" s="57" t="s">
        <v>46</v>
      </c>
      <c r="X195" s="90" t="s">
        <v>280</v>
      </c>
      <c r="Y195" s="51"/>
      <c r="Z195" s="49"/>
      <c r="AA195" s="50"/>
      <c r="AB195" s="49"/>
    </row>
    <row r="196" spans="1:28" x14ac:dyDescent="0.3">
      <c r="A196" s="38">
        <f t="shared" si="20"/>
        <v>188</v>
      </c>
      <c r="B196" s="52" t="s">
        <v>281</v>
      </c>
      <c r="C196" s="53">
        <v>16.312000000000001</v>
      </c>
      <c r="D196" s="53">
        <v>16.384</v>
      </c>
      <c r="E196" s="54">
        <f t="shared" si="15"/>
        <v>7.1999999999999176E-2</v>
      </c>
      <c r="F196" s="53" t="s">
        <v>26</v>
      </c>
      <c r="G196" s="42" t="s">
        <v>27</v>
      </c>
      <c r="H196" s="43"/>
      <c r="I196" s="53">
        <v>6</v>
      </c>
      <c r="J196" s="53" t="s">
        <v>45</v>
      </c>
      <c r="K196" s="55">
        <f t="shared" si="16"/>
        <v>1</v>
      </c>
      <c r="L196" s="55" t="s">
        <v>46</v>
      </c>
      <c r="M196" s="55">
        <f t="shared" si="17"/>
        <v>1</v>
      </c>
      <c r="N196" s="55" t="s">
        <v>46</v>
      </c>
      <c r="O196" s="55">
        <f t="shared" si="18"/>
        <v>1</v>
      </c>
      <c r="P196" s="55" t="s">
        <v>44</v>
      </c>
      <c r="Q196" s="55" t="s">
        <v>31</v>
      </c>
      <c r="R196" s="55">
        <f t="shared" si="19"/>
        <v>1</v>
      </c>
      <c r="S196" s="55" t="s">
        <v>31</v>
      </c>
      <c r="T196" s="56">
        <v>44832</v>
      </c>
      <c r="U196" s="55" t="s">
        <v>46</v>
      </c>
      <c r="V196" s="55">
        <f t="shared" si="21"/>
        <v>1</v>
      </c>
      <c r="W196" s="57" t="s">
        <v>46</v>
      </c>
      <c r="X196" s="90"/>
      <c r="Y196" s="51"/>
      <c r="Z196" s="49"/>
      <c r="AA196" s="50"/>
      <c r="AB196" s="49"/>
    </row>
    <row r="197" spans="1:28" x14ac:dyDescent="0.3">
      <c r="A197" s="38">
        <f t="shared" si="20"/>
        <v>189</v>
      </c>
      <c r="B197" s="52" t="s">
        <v>281</v>
      </c>
      <c r="C197" s="53">
        <v>16.82</v>
      </c>
      <c r="D197" s="53">
        <v>16.952999999999999</v>
      </c>
      <c r="E197" s="54">
        <f t="shared" si="15"/>
        <v>0.13299999999999912</v>
      </c>
      <c r="F197" s="53" t="s">
        <v>32</v>
      </c>
      <c r="G197" s="53">
        <v>5</v>
      </c>
      <c r="H197" s="53" t="s">
        <v>47</v>
      </c>
      <c r="I197" s="42" t="s">
        <v>27</v>
      </c>
      <c r="J197" s="43"/>
      <c r="K197" s="55">
        <f t="shared" si="16"/>
        <v>1</v>
      </c>
      <c r="L197" s="55" t="s">
        <v>31</v>
      </c>
      <c r="M197" s="55">
        <f t="shared" si="17"/>
        <v>1</v>
      </c>
      <c r="N197" s="55" t="s">
        <v>46</v>
      </c>
      <c r="O197" s="55">
        <f t="shared" si="18"/>
        <v>1</v>
      </c>
      <c r="P197" s="55" t="s">
        <v>44</v>
      </c>
      <c r="Q197" s="55" t="s">
        <v>31</v>
      </c>
      <c r="R197" s="55">
        <f t="shared" si="19"/>
        <v>1</v>
      </c>
      <c r="S197" s="55" t="s">
        <v>31</v>
      </c>
      <c r="T197" s="56">
        <v>44832</v>
      </c>
      <c r="U197" s="55" t="s">
        <v>46</v>
      </c>
      <c r="V197" s="55">
        <f t="shared" si="21"/>
        <v>1</v>
      </c>
      <c r="W197" s="57" t="s">
        <v>46</v>
      </c>
      <c r="X197" s="90"/>
      <c r="Y197" s="51"/>
      <c r="Z197" s="49"/>
      <c r="AA197" s="50"/>
      <c r="AB197" s="49"/>
    </row>
    <row r="198" spans="1:28" x14ac:dyDescent="0.3">
      <c r="A198" s="38">
        <f t="shared" si="20"/>
        <v>190</v>
      </c>
      <c r="B198" s="52" t="s">
        <v>281</v>
      </c>
      <c r="C198" s="53">
        <v>16.952999999999999</v>
      </c>
      <c r="D198" s="53">
        <v>17.157</v>
      </c>
      <c r="E198" s="54">
        <f t="shared" si="15"/>
        <v>0.20400000000000063</v>
      </c>
      <c r="F198" s="53" t="s">
        <v>32</v>
      </c>
      <c r="G198" s="53">
        <v>5</v>
      </c>
      <c r="H198" s="53" t="s">
        <v>47</v>
      </c>
      <c r="I198" s="42" t="s">
        <v>27</v>
      </c>
      <c r="J198" s="43"/>
      <c r="K198" s="55">
        <f t="shared" si="16"/>
        <v>1</v>
      </c>
      <c r="L198" s="55" t="s">
        <v>31</v>
      </c>
      <c r="M198" s="55">
        <f t="shared" si="17"/>
        <v>1</v>
      </c>
      <c r="N198" s="55" t="s">
        <v>46</v>
      </c>
      <c r="O198" s="55">
        <f t="shared" si="18"/>
        <v>1</v>
      </c>
      <c r="P198" s="55" t="s">
        <v>44</v>
      </c>
      <c r="Q198" s="55" t="s">
        <v>31</v>
      </c>
      <c r="R198" s="55">
        <f t="shared" si="19"/>
        <v>1</v>
      </c>
      <c r="S198" s="55" t="s">
        <v>31</v>
      </c>
      <c r="T198" s="56">
        <v>44832</v>
      </c>
      <c r="U198" s="55" t="s">
        <v>46</v>
      </c>
      <c r="V198" s="55">
        <f t="shared" si="21"/>
        <v>1</v>
      </c>
      <c r="W198" s="57" t="s">
        <v>46</v>
      </c>
      <c r="X198" s="90"/>
      <c r="Y198" s="51"/>
      <c r="Z198" s="49"/>
      <c r="AA198" s="50"/>
      <c r="AB198" s="49"/>
    </row>
    <row r="199" spans="1:28" x14ac:dyDescent="0.3">
      <c r="A199" s="38">
        <f t="shared" si="20"/>
        <v>191</v>
      </c>
      <c r="B199" s="52" t="s">
        <v>281</v>
      </c>
      <c r="C199" s="53">
        <v>18.786999999999999</v>
      </c>
      <c r="D199" s="53">
        <v>18.920000000000002</v>
      </c>
      <c r="E199" s="54">
        <f t="shared" si="15"/>
        <v>0.13300000000000267</v>
      </c>
      <c r="F199" s="53" t="s">
        <v>26</v>
      </c>
      <c r="G199" s="42" t="s">
        <v>27</v>
      </c>
      <c r="H199" s="43"/>
      <c r="I199" s="53">
        <v>5</v>
      </c>
      <c r="J199" s="53" t="s">
        <v>47</v>
      </c>
      <c r="K199" s="55">
        <f t="shared" si="16"/>
        <v>1</v>
      </c>
      <c r="L199" s="55" t="s">
        <v>31</v>
      </c>
      <c r="M199" s="55">
        <f t="shared" si="17"/>
        <v>1</v>
      </c>
      <c r="N199" s="55" t="s">
        <v>46</v>
      </c>
      <c r="O199" s="55">
        <f t="shared" si="18"/>
        <v>1</v>
      </c>
      <c r="P199" s="55" t="s">
        <v>44</v>
      </c>
      <c r="Q199" s="55" t="s">
        <v>31</v>
      </c>
      <c r="R199" s="55">
        <f t="shared" si="19"/>
        <v>1</v>
      </c>
      <c r="S199" s="55" t="s">
        <v>31</v>
      </c>
      <c r="T199" s="56">
        <v>44832</v>
      </c>
      <c r="U199" s="55" t="s">
        <v>46</v>
      </c>
      <c r="V199" s="55">
        <f t="shared" si="21"/>
        <v>1</v>
      </c>
      <c r="W199" s="57" t="s">
        <v>46</v>
      </c>
      <c r="X199" s="90"/>
      <c r="Y199" s="51"/>
      <c r="Z199" s="49"/>
      <c r="AA199" s="50"/>
      <c r="AB199" s="49"/>
    </row>
    <row r="200" spans="1:28" x14ac:dyDescent="0.3">
      <c r="A200" s="38">
        <f t="shared" si="20"/>
        <v>192</v>
      </c>
      <c r="B200" s="52" t="s">
        <v>281</v>
      </c>
      <c r="C200" s="53">
        <v>20.41</v>
      </c>
      <c r="D200" s="53">
        <v>20.456</v>
      </c>
      <c r="E200" s="54">
        <f t="shared" si="15"/>
        <v>4.5999999999999375E-2</v>
      </c>
      <c r="F200" s="53" t="s">
        <v>26</v>
      </c>
      <c r="G200" s="42" t="s">
        <v>27</v>
      </c>
      <c r="H200" s="43"/>
      <c r="I200" s="53">
        <v>5</v>
      </c>
      <c r="J200" s="53" t="s">
        <v>47</v>
      </c>
      <c r="K200" s="55">
        <f t="shared" si="16"/>
        <v>1</v>
      </c>
      <c r="L200" s="55" t="s">
        <v>31</v>
      </c>
      <c r="M200" s="55">
        <f t="shared" si="17"/>
        <v>1</v>
      </c>
      <c r="N200" s="55" t="s">
        <v>46</v>
      </c>
      <c r="O200" s="55">
        <f t="shared" si="18"/>
        <v>1</v>
      </c>
      <c r="P200" s="55" t="s">
        <v>44</v>
      </c>
      <c r="Q200" s="55" t="s">
        <v>31</v>
      </c>
      <c r="R200" s="55">
        <f t="shared" si="19"/>
        <v>1</v>
      </c>
      <c r="S200" s="55" t="s">
        <v>31</v>
      </c>
      <c r="T200" s="56">
        <v>44832</v>
      </c>
      <c r="U200" s="55" t="s">
        <v>46</v>
      </c>
      <c r="V200" s="55">
        <f t="shared" si="21"/>
        <v>1</v>
      </c>
      <c r="W200" s="57" t="s">
        <v>46</v>
      </c>
      <c r="X200" s="90"/>
      <c r="Y200" s="51"/>
      <c r="Z200" s="49"/>
      <c r="AA200" s="50"/>
      <c r="AB200" s="49"/>
    </row>
    <row r="201" spans="1:28" x14ac:dyDescent="0.3">
      <c r="A201" s="38">
        <f t="shared" si="20"/>
        <v>193</v>
      </c>
      <c r="B201" s="39">
        <v>54010000</v>
      </c>
      <c r="C201" s="40">
        <v>9.6199999999999992</v>
      </c>
      <c r="D201" s="40">
        <v>9.9019999999999992</v>
      </c>
      <c r="E201" s="41">
        <f t="shared" si="15"/>
        <v>0.28200000000000003</v>
      </c>
      <c r="F201" s="40" t="s">
        <v>32</v>
      </c>
      <c r="G201" s="40">
        <v>5</v>
      </c>
      <c r="H201" s="40" t="s">
        <v>47</v>
      </c>
      <c r="I201" s="42" t="s">
        <v>27</v>
      </c>
      <c r="J201" s="43"/>
      <c r="K201" s="44">
        <f t="shared" si="16"/>
        <v>1</v>
      </c>
      <c r="L201" s="44" t="s">
        <v>31</v>
      </c>
      <c r="M201" s="44">
        <f t="shared" si="17"/>
        <v>1</v>
      </c>
      <c r="N201" s="44" t="s">
        <v>31</v>
      </c>
      <c r="O201" s="44">
        <f t="shared" si="18"/>
        <v>1</v>
      </c>
      <c r="P201" s="44" t="s">
        <v>31</v>
      </c>
      <c r="Q201" s="44" t="s">
        <v>31</v>
      </c>
      <c r="R201" s="44">
        <f t="shared" si="19"/>
        <v>1</v>
      </c>
      <c r="S201" s="44" t="s">
        <v>31</v>
      </c>
      <c r="T201" s="45">
        <v>44833</v>
      </c>
      <c r="U201" s="44" t="s">
        <v>31</v>
      </c>
      <c r="V201" s="44">
        <f t="shared" si="21"/>
        <v>1</v>
      </c>
      <c r="W201" s="86" t="s">
        <v>46</v>
      </c>
      <c r="X201" s="91" t="s">
        <v>282</v>
      </c>
      <c r="Y201" s="51"/>
      <c r="Z201" s="49"/>
      <c r="AA201" s="50"/>
      <c r="AB201" s="49"/>
    </row>
    <row r="202" spans="1:28" x14ac:dyDescent="0.3">
      <c r="A202" s="38">
        <f t="shared" si="20"/>
        <v>194</v>
      </c>
      <c r="B202" s="39" t="s">
        <v>283</v>
      </c>
      <c r="C202" s="40">
        <v>10.407999999999999</v>
      </c>
      <c r="D202" s="40">
        <v>10.461</v>
      </c>
      <c r="E202" s="41">
        <f t="shared" ref="E202:E265" si="22">D202-C202</f>
        <v>5.3000000000000824E-2</v>
      </c>
      <c r="F202" s="40" t="s">
        <v>26</v>
      </c>
      <c r="G202" s="42" t="s">
        <v>27</v>
      </c>
      <c r="H202" s="43"/>
      <c r="I202" s="40">
        <v>5</v>
      </c>
      <c r="J202" s="40" t="s">
        <v>45</v>
      </c>
      <c r="K202" s="44">
        <f t="shared" ref="K202:K265" si="23">IF($F202="L",IF(G202&gt;=5,1,0),IF($F202="R",IF($I202&gt;=5,1,0),0))</f>
        <v>1</v>
      </c>
      <c r="L202" s="44" t="s">
        <v>46</v>
      </c>
      <c r="M202" s="44">
        <f t="shared" ref="M202:M265" si="24">IF(L202="Y",1,IF(L202="n/a",1,0))</f>
        <v>1</v>
      </c>
      <c r="N202" s="44" t="s">
        <v>46</v>
      </c>
      <c r="O202" s="44">
        <f t="shared" ref="O202:O265" si="25">IF(N202="Y",1,IF(N202="n/a",1,0))</f>
        <v>1</v>
      </c>
      <c r="P202" s="44" t="s">
        <v>44</v>
      </c>
      <c r="Q202" s="44" t="s">
        <v>31</v>
      </c>
      <c r="R202" s="44">
        <f t="shared" ref="R202:R265" si="26">IF(Q202="Y",1,IF(Q202="n/a",1,0))</f>
        <v>1</v>
      </c>
      <c r="S202" s="44" t="s">
        <v>31</v>
      </c>
      <c r="T202" s="45">
        <v>44833</v>
      </c>
      <c r="U202" s="44" t="s">
        <v>46</v>
      </c>
      <c r="V202" s="44">
        <f t="shared" si="21"/>
        <v>1</v>
      </c>
      <c r="W202" s="86" t="s">
        <v>46</v>
      </c>
      <c r="X202" s="91" t="s">
        <v>284</v>
      </c>
      <c r="Y202" s="51"/>
      <c r="Z202" s="49"/>
      <c r="AA202" s="50"/>
      <c r="AB202" s="49"/>
    </row>
    <row r="203" spans="1:28" x14ac:dyDescent="0.3">
      <c r="A203" s="38">
        <f t="shared" ref="A203:A266" si="27">A202+1</f>
        <v>195</v>
      </c>
      <c r="B203" s="39" t="s">
        <v>283</v>
      </c>
      <c r="C203" s="40">
        <v>10.407999999999999</v>
      </c>
      <c r="D203" s="40">
        <v>10.461</v>
      </c>
      <c r="E203" s="41">
        <f t="shared" si="22"/>
        <v>5.3000000000000824E-2</v>
      </c>
      <c r="F203" s="40" t="s">
        <v>32</v>
      </c>
      <c r="G203" s="40">
        <v>5</v>
      </c>
      <c r="H203" s="40" t="s">
        <v>45</v>
      </c>
      <c r="I203" s="42" t="s">
        <v>27</v>
      </c>
      <c r="J203" s="43"/>
      <c r="K203" s="44">
        <f t="shared" si="23"/>
        <v>1</v>
      </c>
      <c r="L203" s="44" t="s">
        <v>46</v>
      </c>
      <c r="M203" s="44">
        <f t="shared" si="24"/>
        <v>1</v>
      </c>
      <c r="N203" s="44" t="s">
        <v>46</v>
      </c>
      <c r="O203" s="44">
        <f t="shared" si="25"/>
        <v>1</v>
      </c>
      <c r="P203" s="44" t="s">
        <v>44</v>
      </c>
      <c r="Q203" s="44" t="s">
        <v>31</v>
      </c>
      <c r="R203" s="44">
        <f t="shared" si="26"/>
        <v>1</v>
      </c>
      <c r="S203" s="44" t="s">
        <v>31</v>
      </c>
      <c r="T203" s="45">
        <v>44833</v>
      </c>
      <c r="U203" s="44" t="s">
        <v>46</v>
      </c>
      <c r="V203" s="44">
        <f t="shared" si="21"/>
        <v>1</v>
      </c>
      <c r="W203" s="86" t="s">
        <v>46</v>
      </c>
      <c r="X203" s="91"/>
      <c r="Y203" s="51"/>
      <c r="Z203" s="49"/>
      <c r="AA203" s="50"/>
      <c r="AB203" s="49"/>
    </row>
    <row r="204" spans="1:28" x14ac:dyDescent="0.3">
      <c r="A204" s="38">
        <f t="shared" si="27"/>
        <v>196</v>
      </c>
      <c r="B204" s="39" t="s">
        <v>283</v>
      </c>
      <c r="C204" s="40">
        <v>10.537000000000001</v>
      </c>
      <c r="D204" s="40">
        <v>10.749000000000001</v>
      </c>
      <c r="E204" s="41">
        <f t="shared" si="22"/>
        <v>0.21199999999999974</v>
      </c>
      <c r="F204" s="40" t="s">
        <v>32</v>
      </c>
      <c r="G204" s="40">
        <v>5</v>
      </c>
      <c r="H204" s="40" t="s">
        <v>45</v>
      </c>
      <c r="I204" s="42" t="s">
        <v>27</v>
      </c>
      <c r="J204" s="43"/>
      <c r="K204" s="44">
        <f t="shared" si="23"/>
        <v>1</v>
      </c>
      <c r="L204" s="44" t="s">
        <v>46</v>
      </c>
      <c r="M204" s="44">
        <f t="shared" si="24"/>
        <v>1</v>
      </c>
      <c r="N204" s="44" t="s">
        <v>46</v>
      </c>
      <c r="O204" s="44">
        <f t="shared" si="25"/>
        <v>1</v>
      </c>
      <c r="P204" s="44" t="s">
        <v>44</v>
      </c>
      <c r="Q204" s="44" t="s">
        <v>31</v>
      </c>
      <c r="R204" s="44">
        <f t="shared" si="26"/>
        <v>1</v>
      </c>
      <c r="S204" s="44" t="s">
        <v>31</v>
      </c>
      <c r="T204" s="45">
        <v>44833</v>
      </c>
      <c r="U204" s="44" t="s">
        <v>46</v>
      </c>
      <c r="V204" s="44">
        <f t="shared" si="21"/>
        <v>1</v>
      </c>
      <c r="W204" s="86" t="s">
        <v>46</v>
      </c>
      <c r="X204" s="91"/>
      <c r="Y204" s="51"/>
      <c r="Z204" s="49"/>
      <c r="AA204" s="50"/>
      <c r="AB204" s="49"/>
    </row>
    <row r="205" spans="1:28" x14ac:dyDescent="0.3">
      <c r="A205" s="38">
        <f t="shared" si="27"/>
        <v>197</v>
      </c>
      <c r="B205" s="39" t="s">
        <v>283</v>
      </c>
      <c r="C205" s="40">
        <v>10.749000000000001</v>
      </c>
      <c r="D205" s="40">
        <v>10.79</v>
      </c>
      <c r="E205" s="41">
        <f t="shared" si="22"/>
        <v>4.0999999999998593E-2</v>
      </c>
      <c r="F205" s="40" t="s">
        <v>32</v>
      </c>
      <c r="G205" s="40">
        <v>5</v>
      </c>
      <c r="H205" s="40" t="s">
        <v>45</v>
      </c>
      <c r="I205" s="42" t="s">
        <v>27</v>
      </c>
      <c r="J205" s="43"/>
      <c r="K205" s="44">
        <f t="shared" si="23"/>
        <v>1</v>
      </c>
      <c r="L205" s="44" t="s">
        <v>46</v>
      </c>
      <c r="M205" s="44">
        <f t="shared" si="24"/>
        <v>1</v>
      </c>
      <c r="N205" s="44" t="s">
        <v>46</v>
      </c>
      <c r="O205" s="44">
        <f t="shared" si="25"/>
        <v>1</v>
      </c>
      <c r="P205" s="44" t="s">
        <v>44</v>
      </c>
      <c r="Q205" s="44" t="s">
        <v>31</v>
      </c>
      <c r="R205" s="44">
        <f t="shared" si="26"/>
        <v>1</v>
      </c>
      <c r="S205" s="44" t="s">
        <v>31</v>
      </c>
      <c r="T205" s="45">
        <v>44833</v>
      </c>
      <c r="U205" s="44" t="s">
        <v>46</v>
      </c>
      <c r="V205" s="44">
        <f t="shared" si="21"/>
        <v>1</v>
      </c>
      <c r="W205" s="86" t="s">
        <v>46</v>
      </c>
      <c r="X205" s="91"/>
      <c r="Y205" s="51"/>
      <c r="Z205" s="49"/>
      <c r="AA205" s="50"/>
      <c r="AB205" s="49"/>
    </row>
    <row r="206" spans="1:28" ht="43.2" x14ac:dyDescent="0.3">
      <c r="A206" s="38">
        <f t="shared" si="27"/>
        <v>198</v>
      </c>
      <c r="B206" s="52">
        <v>54020000</v>
      </c>
      <c r="C206" s="53">
        <v>16.239000000000001</v>
      </c>
      <c r="D206" s="53">
        <v>16.533999999999999</v>
      </c>
      <c r="E206" s="54">
        <f t="shared" si="22"/>
        <v>0.29499999999999815</v>
      </c>
      <c r="F206" s="53" t="s">
        <v>32</v>
      </c>
      <c r="G206" s="53">
        <v>5</v>
      </c>
      <c r="H206" s="53" t="s">
        <v>47</v>
      </c>
      <c r="I206" s="42" t="s">
        <v>27</v>
      </c>
      <c r="J206" s="43"/>
      <c r="K206" s="55">
        <f t="shared" si="23"/>
        <v>1</v>
      </c>
      <c r="L206" s="55" t="s">
        <v>31</v>
      </c>
      <c r="M206" s="55">
        <f t="shared" si="24"/>
        <v>1</v>
      </c>
      <c r="N206" s="55" t="s">
        <v>46</v>
      </c>
      <c r="O206" s="55">
        <f t="shared" si="25"/>
        <v>1</v>
      </c>
      <c r="P206" s="55" t="s">
        <v>44</v>
      </c>
      <c r="Q206" s="55" t="s">
        <v>31</v>
      </c>
      <c r="R206" s="55">
        <f t="shared" si="26"/>
        <v>1</v>
      </c>
      <c r="S206" s="55" t="s">
        <v>31</v>
      </c>
      <c r="T206" s="56">
        <v>44833</v>
      </c>
      <c r="U206" s="55" t="s">
        <v>44</v>
      </c>
      <c r="V206" s="55">
        <f t="shared" si="21"/>
        <v>0</v>
      </c>
      <c r="W206" s="57" t="s">
        <v>46</v>
      </c>
      <c r="X206" s="90" t="s">
        <v>285</v>
      </c>
      <c r="Y206" s="51" t="s">
        <v>74</v>
      </c>
      <c r="Z206" s="49" t="s">
        <v>240</v>
      </c>
      <c r="AA206" s="49" t="s">
        <v>76</v>
      </c>
      <c r="AB206" s="79" t="s">
        <v>286</v>
      </c>
    </row>
    <row r="207" spans="1:28" x14ac:dyDescent="0.3">
      <c r="A207" s="38">
        <f t="shared" si="27"/>
        <v>199</v>
      </c>
      <c r="B207" s="39">
        <v>54030000</v>
      </c>
      <c r="C207" s="40">
        <v>8.4909999999999997</v>
      </c>
      <c r="D207" s="40">
        <v>8.6370000000000005</v>
      </c>
      <c r="E207" s="41">
        <f t="shared" si="22"/>
        <v>0.1460000000000008</v>
      </c>
      <c r="F207" s="40" t="s">
        <v>26</v>
      </c>
      <c r="G207" s="42" t="s">
        <v>27</v>
      </c>
      <c r="H207" s="43"/>
      <c r="I207" s="40">
        <v>5</v>
      </c>
      <c r="J207" s="40" t="s">
        <v>47</v>
      </c>
      <c r="K207" s="44">
        <f t="shared" si="23"/>
        <v>1</v>
      </c>
      <c r="L207" s="44" t="s">
        <v>31</v>
      </c>
      <c r="M207" s="44">
        <f t="shared" si="24"/>
        <v>1</v>
      </c>
      <c r="N207" s="44" t="s">
        <v>46</v>
      </c>
      <c r="O207" s="44">
        <f t="shared" si="25"/>
        <v>1</v>
      </c>
      <c r="P207" s="44" t="s">
        <v>44</v>
      </c>
      <c r="Q207" s="44" t="s">
        <v>31</v>
      </c>
      <c r="R207" s="44">
        <f t="shared" si="26"/>
        <v>1</v>
      </c>
      <c r="S207" s="44" t="s">
        <v>31</v>
      </c>
      <c r="T207" s="45">
        <v>44833</v>
      </c>
      <c r="U207" s="44" t="s">
        <v>46</v>
      </c>
      <c r="V207" s="44">
        <f t="shared" si="21"/>
        <v>1</v>
      </c>
      <c r="W207" s="86" t="s">
        <v>46</v>
      </c>
      <c r="X207" s="91"/>
      <c r="Y207" s="51"/>
      <c r="Z207" s="49"/>
      <c r="AA207" s="50"/>
      <c r="AB207" s="49"/>
    </row>
    <row r="208" spans="1:28" x14ac:dyDescent="0.3">
      <c r="A208" s="38">
        <f t="shared" si="27"/>
        <v>200</v>
      </c>
      <c r="B208" s="39" t="s">
        <v>287</v>
      </c>
      <c r="C208" s="40">
        <v>8.6370000000000005</v>
      </c>
      <c r="D208" s="40">
        <v>8.7080000000000002</v>
      </c>
      <c r="E208" s="41">
        <f t="shared" si="22"/>
        <v>7.099999999999973E-2</v>
      </c>
      <c r="F208" s="40" t="s">
        <v>32</v>
      </c>
      <c r="G208" s="40">
        <v>5</v>
      </c>
      <c r="H208" s="40" t="s">
        <v>47</v>
      </c>
      <c r="I208" s="42" t="s">
        <v>27</v>
      </c>
      <c r="J208" s="43"/>
      <c r="K208" s="44">
        <f t="shared" si="23"/>
        <v>1</v>
      </c>
      <c r="L208" s="44" t="s">
        <v>31</v>
      </c>
      <c r="M208" s="44">
        <f t="shared" si="24"/>
        <v>1</v>
      </c>
      <c r="N208" s="44" t="s">
        <v>46</v>
      </c>
      <c r="O208" s="44">
        <f t="shared" si="25"/>
        <v>1</v>
      </c>
      <c r="P208" s="44" t="s">
        <v>44</v>
      </c>
      <c r="Q208" s="44" t="s">
        <v>31</v>
      </c>
      <c r="R208" s="44">
        <f t="shared" si="26"/>
        <v>1</v>
      </c>
      <c r="S208" s="44" t="s">
        <v>31</v>
      </c>
      <c r="T208" s="45">
        <v>44833</v>
      </c>
      <c r="U208" s="44" t="s">
        <v>46</v>
      </c>
      <c r="V208" s="44">
        <f t="shared" si="21"/>
        <v>1</v>
      </c>
      <c r="W208" s="86" t="s">
        <v>46</v>
      </c>
      <c r="X208" s="91"/>
      <c r="Y208" s="51"/>
      <c r="Z208" s="49"/>
      <c r="AA208" s="50"/>
      <c r="AB208" s="49"/>
    </row>
    <row r="209" spans="1:28" x14ac:dyDescent="0.3">
      <c r="A209" s="38">
        <f t="shared" si="27"/>
        <v>201</v>
      </c>
      <c r="B209" s="39" t="s">
        <v>287</v>
      </c>
      <c r="C209" s="40">
        <v>8.7080000000000002</v>
      </c>
      <c r="D209" s="40">
        <v>8.8149999999999995</v>
      </c>
      <c r="E209" s="41">
        <f t="shared" si="22"/>
        <v>0.10699999999999932</v>
      </c>
      <c r="F209" s="40" t="s">
        <v>26</v>
      </c>
      <c r="G209" s="42" t="s">
        <v>27</v>
      </c>
      <c r="H209" s="43"/>
      <c r="I209" s="40">
        <v>7</v>
      </c>
      <c r="J209" s="40" t="s">
        <v>45</v>
      </c>
      <c r="K209" s="44">
        <f t="shared" si="23"/>
        <v>1</v>
      </c>
      <c r="L209" s="44" t="s">
        <v>46</v>
      </c>
      <c r="M209" s="44">
        <f t="shared" si="24"/>
        <v>1</v>
      </c>
      <c r="N209" s="44" t="s">
        <v>46</v>
      </c>
      <c r="O209" s="44">
        <f t="shared" si="25"/>
        <v>1</v>
      </c>
      <c r="P209" s="44" t="s">
        <v>44</v>
      </c>
      <c r="Q209" s="44" t="s">
        <v>31</v>
      </c>
      <c r="R209" s="44">
        <f t="shared" si="26"/>
        <v>1</v>
      </c>
      <c r="S209" s="44" t="s">
        <v>31</v>
      </c>
      <c r="T209" s="45">
        <v>44833</v>
      </c>
      <c r="U209" s="44" t="s">
        <v>46</v>
      </c>
      <c r="V209" s="44">
        <f t="shared" si="21"/>
        <v>1</v>
      </c>
      <c r="W209" s="86" t="s">
        <v>46</v>
      </c>
      <c r="X209" s="91"/>
      <c r="Y209" s="51"/>
      <c r="Z209" s="49"/>
      <c r="AA209" s="50"/>
      <c r="AB209" s="49"/>
    </row>
    <row r="210" spans="1:28" ht="136.5" customHeight="1" x14ac:dyDescent="0.3">
      <c r="A210" s="38">
        <f t="shared" si="27"/>
        <v>202</v>
      </c>
      <c r="B210" s="39" t="s">
        <v>287</v>
      </c>
      <c r="C210" s="40">
        <v>9.7140000000000004</v>
      </c>
      <c r="D210" s="40">
        <v>9.7669999999999995</v>
      </c>
      <c r="E210" s="41">
        <f t="shared" si="22"/>
        <v>5.2999999999999048E-2</v>
      </c>
      <c r="F210" s="40" t="s">
        <v>32</v>
      </c>
      <c r="G210" s="40">
        <v>5</v>
      </c>
      <c r="H210" s="40" t="s">
        <v>45</v>
      </c>
      <c r="I210" s="42" t="s">
        <v>27</v>
      </c>
      <c r="J210" s="43"/>
      <c r="K210" s="44">
        <f t="shared" si="23"/>
        <v>1</v>
      </c>
      <c r="L210" s="44" t="s">
        <v>44</v>
      </c>
      <c r="M210" s="44">
        <f t="shared" si="24"/>
        <v>0</v>
      </c>
      <c r="N210" s="44" t="s">
        <v>44</v>
      </c>
      <c r="O210" s="44">
        <f t="shared" si="25"/>
        <v>0</v>
      </c>
      <c r="P210" s="44" t="s">
        <v>44</v>
      </c>
      <c r="Q210" s="44" t="s">
        <v>31</v>
      </c>
      <c r="R210" s="44">
        <f t="shared" si="26"/>
        <v>1</v>
      </c>
      <c r="S210" s="44" t="s">
        <v>31</v>
      </c>
      <c r="T210" s="45">
        <v>44833</v>
      </c>
      <c r="U210" s="44" t="s">
        <v>44</v>
      </c>
      <c r="V210" s="44">
        <f t="shared" si="21"/>
        <v>0</v>
      </c>
      <c r="W210" s="86" t="s">
        <v>46</v>
      </c>
      <c r="X210" s="91" t="s">
        <v>288</v>
      </c>
      <c r="Y210" s="51" t="s">
        <v>74</v>
      </c>
      <c r="Z210" s="49" t="s">
        <v>159</v>
      </c>
      <c r="AA210" s="49" t="s">
        <v>76</v>
      </c>
      <c r="AB210" s="79" t="s">
        <v>289</v>
      </c>
    </row>
    <row r="211" spans="1:28" ht="28.8" x14ac:dyDescent="0.3">
      <c r="A211" s="38">
        <f t="shared" si="27"/>
        <v>203</v>
      </c>
      <c r="B211" s="39" t="s">
        <v>287</v>
      </c>
      <c r="C211" s="40">
        <v>9.7669999999999995</v>
      </c>
      <c r="D211" s="40">
        <v>9.85</v>
      </c>
      <c r="E211" s="41">
        <f t="shared" si="22"/>
        <v>8.3000000000000185E-2</v>
      </c>
      <c r="F211" s="40" t="s">
        <v>26</v>
      </c>
      <c r="G211" s="42" t="s">
        <v>27</v>
      </c>
      <c r="H211" s="43"/>
      <c r="I211" s="40">
        <v>9</v>
      </c>
      <c r="J211" s="40" t="s">
        <v>45</v>
      </c>
      <c r="K211" s="44">
        <f t="shared" si="23"/>
        <v>1</v>
      </c>
      <c r="L211" s="44" t="s">
        <v>46</v>
      </c>
      <c r="M211" s="44">
        <f t="shared" si="24"/>
        <v>1</v>
      </c>
      <c r="N211" s="44" t="s">
        <v>46</v>
      </c>
      <c r="O211" s="44">
        <f t="shared" si="25"/>
        <v>1</v>
      </c>
      <c r="P211" s="44" t="s">
        <v>44</v>
      </c>
      <c r="Q211" s="44" t="s">
        <v>31</v>
      </c>
      <c r="R211" s="44">
        <f t="shared" si="26"/>
        <v>1</v>
      </c>
      <c r="S211" s="44" t="s">
        <v>31</v>
      </c>
      <c r="T211" s="45">
        <v>44833</v>
      </c>
      <c r="U211" s="44" t="s">
        <v>46</v>
      </c>
      <c r="V211" s="44">
        <f t="shared" si="21"/>
        <v>1</v>
      </c>
      <c r="W211" s="86" t="s">
        <v>46</v>
      </c>
      <c r="X211" s="91" t="s">
        <v>290</v>
      </c>
      <c r="Y211" s="51" t="s">
        <v>70</v>
      </c>
      <c r="Z211" s="49" t="s">
        <v>291</v>
      </c>
      <c r="AA211" s="50"/>
      <c r="AB211" s="80" t="s">
        <v>72</v>
      </c>
    </row>
    <row r="212" spans="1:28" x14ac:dyDescent="0.3">
      <c r="A212" s="38">
        <f t="shared" si="27"/>
        <v>204</v>
      </c>
      <c r="B212" s="52">
        <v>54060000</v>
      </c>
      <c r="C212" s="53">
        <v>9.11</v>
      </c>
      <c r="D212" s="53">
        <v>9.3309999999999995</v>
      </c>
      <c r="E212" s="54">
        <f t="shared" si="22"/>
        <v>0.22100000000000009</v>
      </c>
      <c r="F212" s="53" t="s">
        <v>32</v>
      </c>
      <c r="G212" s="53">
        <v>5</v>
      </c>
      <c r="H212" s="53" t="s">
        <v>47</v>
      </c>
      <c r="I212" s="42" t="s">
        <v>27</v>
      </c>
      <c r="J212" s="43"/>
      <c r="K212" s="55">
        <f t="shared" si="23"/>
        <v>1</v>
      </c>
      <c r="L212" s="55" t="s">
        <v>31</v>
      </c>
      <c r="M212" s="55">
        <f t="shared" si="24"/>
        <v>1</v>
      </c>
      <c r="N212" s="55" t="s">
        <v>46</v>
      </c>
      <c r="O212" s="55">
        <f t="shared" si="25"/>
        <v>1</v>
      </c>
      <c r="P212" s="55" t="s">
        <v>44</v>
      </c>
      <c r="Q212" s="55" t="s">
        <v>31</v>
      </c>
      <c r="R212" s="55">
        <f t="shared" si="26"/>
        <v>1</v>
      </c>
      <c r="S212" s="55" t="s">
        <v>31</v>
      </c>
      <c r="T212" s="56">
        <v>44833</v>
      </c>
      <c r="U212" s="55" t="s">
        <v>46</v>
      </c>
      <c r="V212" s="55">
        <f t="shared" si="21"/>
        <v>1</v>
      </c>
      <c r="W212" s="57" t="s">
        <v>46</v>
      </c>
      <c r="X212" s="90"/>
      <c r="Y212" s="51"/>
      <c r="Z212" s="49"/>
      <c r="AA212" s="50"/>
      <c r="AB212" s="49"/>
    </row>
    <row r="213" spans="1:28" x14ac:dyDescent="0.3">
      <c r="A213" s="38">
        <f t="shared" si="27"/>
        <v>205</v>
      </c>
      <c r="B213" s="39">
        <v>55000021</v>
      </c>
      <c r="C213" s="40">
        <v>1.2569999999999999</v>
      </c>
      <c r="D213" s="40">
        <v>1.341</v>
      </c>
      <c r="E213" s="41">
        <f t="shared" si="22"/>
        <v>8.4000000000000075E-2</v>
      </c>
      <c r="F213" s="40" t="s">
        <v>26</v>
      </c>
      <c r="G213" s="42" t="s">
        <v>27</v>
      </c>
      <c r="H213" s="43"/>
      <c r="I213" s="40">
        <v>6</v>
      </c>
      <c r="J213" s="40" t="s">
        <v>31</v>
      </c>
      <c r="K213" s="44">
        <f t="shared" si="23"/>
        <v>1</v>
      </c>
      <c r="L213" s="44" t="s">
        <v>31</v>
      </c>
      <c r="M213" s="44">
        <f t="shared" si="24"/>
        <v>1</v>
      </c>
      <c r="N213" s="44" t="s">
        <v>31</v>
      </c>
      <c r="O213" s="44">
        <f t="shared" si="25"/>
        <v>1</v>
      </c>
      <c r="P213" s="44" t="s">
        <v>31</v>
      </c>
      <c r="Q213" s="44" t="s">
        <v>31</v>
      </c>
      <c r="R213" s="44">
        <f t="shared" si="26"/>
        <v>1</v>
      </c>
      <c r="S213" s="44" t="s">
        <v>31</v>
      </c>
      <c r="T213" s="45">
        <v>44833</v>
      </c>
      <c r="U213" s="44" t="s">
        <v>31</v>
      </c>
      <c r="V213" s="44">
        <f t="shared" si="21"/>
        <v>1</v>
      </c>
      <c r="W213" s="44" t="s">
        <v>31</v>
      </c>
      <c r="X213" s="91" t="s">
        <v>99</v>
      </c>
      <c r="Y213" s="51"/>
      <c r="Z213" s="49"/>
      <c r="AA213" s="50"/>
      <c r="AB213" s="49"/>
    </row>
    <row r="214" spans="1:28" x14ac:dyDescent="0.3">
      <c r="A214" s="38">
        <f t="shared" si="27"/>
        <v>206</v>
      </c>
      <c r="B214" s="39" t="s">
        <v>292</v>
      </c>
      <c r="C214" s="40">
        <v>1.5389999999999999</v>
      </c>
      <c r="D214" s="40">
        <v>1.633</v>
      </c>
      <c r="E214" s="41">
        <f t="shared" si="22"/>
        <v>9.4000000000000083E-2</v>
      </c>
      <c r="F214" s="40" t="s">
        <v>26</v>
      </c>
      <c r="G214" s="42" t="s">
        <v>27</v>
      </c>
      <c r="H214" s="43"/>
      <c r="I214" s="40">
        <v>6</v>
      </c>
      <c r="J214" s="40" t="s">
        <v>31</v>
      </c>
      <c r="K214" s="44">
        <f t="shared" si="23"/>
        <v>1</v>
      </c>
      <c r="L214" s="44" t="s">
        <v>31</v>
      </c>
      <c r="M214" s="44">
        <f t="shared" si="24"/>
        <v>1</v>
      </c>
      <c r="N214" s="44" t="s">
        <v>31</v>
      </c>
      <c r="O214" s="44">
        <f t="shared" si="25"/>
        <v>1</v>
      </c>
      <c r="P214" s="44" t="s">
        <v>31</v>
      </c>
      <c r="Q214" s="44" t="s">
        <v>31</v>
      </c>
      <c r="R214" s="44">
        <f t="shared" si="26"/>
        <v>1</v>
      </c>
      <c r="S214" s="44" t="s">
        <v>31</v>
      </c>
      <c r="T214" s="45">
        <v>44833</v>
      </c>
      <c r="U214" s="75" t="s">
        <v>31</v>
      </c>
      <c r="V214" s="44">
        <f t="shared" si="21"/>
        <v>1</v>
      </c>
      <c r="W214" s="44" t="s">
        <v>31</v>
      </c>
      <c r="X214" s="91" t="s">
        <v>99</v>
      </c>
      <c r="Y214" s="51"/>
      <c r="Z214" s="49"/>
      <c r="AA214" s="50"/>
      <c r="AB214" s="49"/>
    </row>
    <row r="215" spans="1:28" x14ac:dyDescent="0.3">
      <c r="A215" s="38">
        <f t="shared" si="27"/>
        <v>207</v>
      </c>
      <c r="B215" s="39" t="s">
        <v>292</v>
      </c>
      <c r="C215" s="40">
        <v>1.891</v>
      </c>
      <c r="D215" s="40">
        <v>1.97</v>
      </c>
      <c r="E215" s="41">
        <f t="shared" si="22"/>
        <v>7.8999999999999959E-2</v>
      </c>
      <c r="F215" s="40" t="s">
        <v>26</v>
      </c>
      <c r="G215" s="42" t="s">
        <v>27</v>
      </c>
      <c r="H215" s="43"/>
      <c r="I215" s="40">
        <v>5</v>
      </c>
      <c r="J215" s="40" t="s">
        <v>31</v>
      </c>
      <c r="K215" s="44">
        <f t="shared" si="23"/>
        <v>1</v>
      </c>
      <c r="L215" s="44" t="s">
        <v>31</v>
      </c>
      <c r="M215" s="44">
        <f t="shared" si="24"/>
        <v>1</v>
      </c>
      <c r="N215" s="44" t="s">
        <v>31</v>
      </c>
      <c r="O215" s="44">
        <f t="shared" si="25"/>
        <v>1</v>
      </c>
      <c r="P215" s="44" t="s">
        <v>31</v>
      </c>
      <c r="Q215" s="44" t="s">
        <v>31</v>
      </c>
      <c r="R215" s="44">
        <f t="shared" si="26"/>
        <v>1</v>
      </c>
      <c r="S215" s="44" t="s">
        <v>31</v>
      </c>
      <c r="T215" s="45">
        <v>44833</v>
      </c>
      <c r="U215" s="44" t="s">
        <v>31</v>
      </c>
      <c r="V215" s="44">
        <f t="shared" si="21"/>
        <v>1</v>
      </c>
      <c r="W215" s="44" t="s">
        <v>31</v>
      </c>
      <c r="X215" s="91" t="s">
        <v>99</v>
      </c>
      <c r="Y215" s="51"/>
      <c r="Z215" s="49"/>
      <c r="AA215" s="50"/>
      <c r="AB215" s="49"/>
    </row>
    <row r="216" spans="1:28" x14ac:dyDescent="0.3">
      <c r="A216" s="38">
        <f t="shared" si="27"/>
        <v>208</v>
      </c>
      <c r="B216" s="39" t="s">
        <v>292</v>
      </c>
      <c r="C216" s="40">
        <v>1.891</v>
      </c>
      <c r="D216" s="40">
        <v>1.97</v>
      </c>
      <c r="E216" s="41">
        <f t="shared" si="22"/>
        <v>7.8999999999999959E-2</v>
      </c>
      <c r="F216" s="40" t="s">
        <v>32</v>
      </c>
      <c r="G216" s="40">
        <v>6</v>
      </c>
      <c r="H216" s="40"/>
      <c r="I216" s="42" t="s">
        <v>27</v>
      </c>
      <c r="J216" s="43"/>
      <c r="K216" s="44">
        <f t="shared" si="23"/>
        <v>1</v>
      </c>
      <c r="L216" s="44" t="s">
        <v>31</v>
      </c>
      <c r="M216" s="44">
        <f t="shared" si="24"/>
        <v>1</v>
      </c>
      <c r="N216" s="44" t="s">
        <v>31</v>
      </c>
      <c r="O216" s="44">
        <f t="shared" si="25"/>
        <v>1</v>
      </c>
      <c r="P216" s="44" t="s">
        <v>31</v>
      </c>
      <c r="Q216" s="44" t="s">
        <v>31</v>
      </c>
      <c r="R216" s="44">
        <f t="shared" si="26"/>
        <v>1</v>
      </c>
      <c r="S216" s="44" t="s">
        <v>31</v>
      </c>
      <c r="T216" s="45">
        <v>44833</v>
      </c>
      <c r="U216" s="44" t="s">
        <v>31</v>
      </c>
      <c r="V216" s="44">
        <f t="shared" si="21"/>
        <v>1</v>
      </c>
      <c r="W216" s="44" t="s">
        <v>31</v>
      </c>
      <c r="X216" s="91" t="s">
        <v>99</v>
      </c>
      <c r="Y216" s="51"/>
      <c r="Z216" s="49"/>
      <c r="AA216" s="50"/>
      <c r="AB216" s="49"/>
    </row>
    <row r="217" spans="1:28" x14ac:dyDescent="0.3">
      <c r="A217" s="38">
        <f t="shared" si="27"/>
        <v>209</v>
      </c>
      <c r="B217" s="52">
        <v>55000028</v>
      </c>
      <c r="C217" s="53">
        <v>0.184</v>
      </c>
      <c r="D217" s="53">
        <v>0.23499999999999999</v>
      </c>
      <c r="E217" s="54">
        <f t="shared" si="22"/>
        <v>5.099999999999999E-2</v>
      </c>
      <c r="F217" s="53" t="s">
        <v>26</v>
      </c>
      <c r="G217" s="42" t="s">
        <v>27</v>
      </c>
      <c r="H217" s="43"/>
      <c r="I217" s="53">
        <v>6</v>
      </c>
      <c r="J217" s="53" t="s">
        <v>31</v>
      </c>
      <c r="K217" s="55">
        <f t="shared" si="23"/>
        <v>1</v>
      </c>
      <c r="L217" s="55" t="s">
        <v>31</v>
      </c>
      <c r="M217" s="55">
        <f t="shared" si="24"/>
        <v>1</v>
      </c>
      <c r="N217" s="55" t="s">
        <v>31</v>
      </c>
      <c r="O217" s="55">
        <f t="shared" si="25"/>
        <v>1</v>
      </c>
      <c r="P217" s="55" t="s">
        <v>31</v>
      </c>
      <c r="Q217" s="55" t="s">
        <v>31</v>
      </c>
      <c r="R217" s="55">
        <f t="shared" si="26"/>
        <v>1</v>
      </c>
      <c r="S217" s="55" t="s">
        <v>31</v>
      </c>
      <c r="T217" s="56">
        <v>44833</v>
      </c>
      <c r="U217" s="55" t="s">
        <v>31</v>
      </c>
      <c r="V217" s="55">
        <f t="shared" si="21"/>
        <v>1</v>
      </c>
      <c r="W217" s="55" t="s">
        <v>31</v>
      </c>
      <c r="X217" s="90" t="s">
        <v>99</v>
      </c>
      <c r="Y217" s="51"/>
      <c r="Z217" s="49"/>
      <c r="AA217" s="50"/>
      <c r="AB217" s="49"/>
    </row>
    <row r="218" spans="1:28" x14ac:dyDescent="0.3">
      <c r="A218" s="38">
        <f t="shared" si="27"/>
        <v>210</v>
      </c>
      <c r="B218" s="52" t="s">
        <v>293</v>
      </c>
      <c r="C218" s="53">
        <v>0.61699999999999999</v>
      </c>
      <c r="D218" s="53">
        <v>0.86</v>
      </c>
      <c r="E218" s="54">
        <f t="shared" si="22"/>
        <v>0.24299999999999999</v>
      </c>
      <c r="F218" s="53" t="s">
        <v>32</v>
      </c>
      <c r="G218" s="53">
        <v>5</v>
      </c>
      <c r="H218" s="53" t="s">
        <v>31</v>
      </c>
      <c r="I218" s="42" t="s">
        <v>27</v>
      </c>
      <c r="J218" s="43"/>
      <c r="K218" s="55">
        <f t="shared" si="23"/>
        <v>1</v>
      </c>
      <c r="L218" s="55" t="s">
        <v>31</v>
      </c>
      <c r="M218" s="55">
        <f t="shared" si="24"/>
        <v>1</v>
      </c>
      <c r="N218" s="55" t="s">
        <v>31</v>
      </c>
      <c r="O218" s="55">
        <f t="shared" si="25"/>
        <v>1</v>
      </c>
      <c r="P218" s="55" t="s">
        <v>31</v>
      </c>
      <c r="Q218" s="55" t="s">
        <v>31</v>
      </c>
      <c r="R218" s="55">
        <f t="shared" si="26"/>
        <v>1</v>
      </c>
      <c r="S218" s="55" t="s">
        <v>31</v>
      </c>
      <c r="T218" s="56">
        <v>44833</v>
      </c>
      <c r="U218" s="55" t="s">
        <v>31</v>
      </c>
      <c r="V218" s="55">
        <f t="shared" si="21"/>
        <v>1</v>
      </c>
      <c r="W218" s="55" t="s">
        <v>31</v>
      </c>
      <c r="X218" s="90" t="s">
        <v>99</v>
      </c>
      <c r="Y218" s="51"/>
      <c r="Z218" s="49"/>
      <c r="AA218" s="50"/>
      <c r="AB218" s="49"/>
    </row>
    <row r="219" spans="1:28" x14ac:dyDescent="0.3">
      <c r="A219" s="38">
        <f t="shared" si="27"/>
        <v>211</v>
      </c>
      <c r="B219" s="52" t="s">
        <v>293</v>
      </c>
      <c r="C219" s="53">
        <v>0.86299999999999999</v>
      </c>
      <c r="D219" s="53">
        <v>0.95299999999999996</v>
      </c>
      <c r="E219" s="54">
        <f t="shared" si="22"/>
        <v>8.9999999999999969E-2</v>
      </c>
      <c r="F219" s="53" t="s">
        <v>26</v>
      </c>
      <c r="G219" s="42" t="s">
        <v>27</v>
      </c>
      <c r="H219" s="43"/>
      <c r="I219" s="53">
        <v>5</v>
      </c>
      <c r="J219" s="53" t="s">
        <v>31</v>
      </c>
      <c r="K219" s="55">
        <f t="shared" si="23"/>
        <v>1</v>
      </c>
      <c r="L219" s="55" t="s">
        <v>31</v>
      </c>
      <c r="M219" s="55">
        <f t="shared" si="24"/>
        <v>1</v>
      </c>
      <c r="N219" s="55" t="s">
        <v>31</v>
      </c>
      <c r="O219" s="55">
        <f t="shared" si="25"/>
        <v>1</v>
      </c>
      <c r="P219" s="55" t="s">
        <v>31</v>
      </c>
      <c r="Q219" s="55" t="s">
        <v>31</v>
      </c>
      <c r="R219" s="55">
        <f t="shared" si="26"/>
        <v>1</v>
      </c>
      <c r="S219" s="55" t="s">
        <v>31</v>
      </c>
      <c r="T219" s="56">
        <v>44833</v>
      </c>
      <c r="U219" s="55" t="s">
        <v>31</v>
      </c>
      <c r="V219" s="55">
        <f t="shared" si="21"/>
        <v>1</v>
      </c>
      <c r="W219" s="55" t="s">
        <v>31</v>
      </c>
      <c r="X219" s="90" t="s">
        <v>99</v>
      </c>
      <c r="Y219" s="51"/>
      <c r="Z219" s="49"/>
      <c r="AA219" s="50"/>
      <c r="AB219" s="49"/>
    </row>
    <row r="220" spans="1:28" x14ac:dyDescent="0.3">
      <c r="A220" s="38">
        <f t="shared" si="27"/>
        <v>212</v>
      </c>
      <c r="B220" s="39">
        <v>55000063</v>
      </c>
      <c r="C220" s="40">
        <v>0.23400000000000001</v>
      </c>
      <c r="D220" s="40">
        <v>0.33100000000000002</v>
      </c>
      <c r="E220" s="41">
        <f t="shared" si="22"/>
        <v>9.7000000000000003E-2</v>
      </c>
      <c r="F220" s="40" t="s">
        <v>26</v>
      </c>
      <c r="G220" s="42" t="s">
        <v>27</v>
      </c>
      <c r="H220" s="43"/>
      <c r="I220" s="40">
        <v>10</v>
      </c>
      <c r="J220" s="40" t="s">
        <v>31</v>
      </c>
      <c r="K220" s="44">
        <f t="shared" si="23"/>
        <v>1</v>
      </c>
      <c r="L220" s="44" t="s">
        <v>31</v>
      </c>
      <c r="M220" s="44">
        <f t="shared" si="24"/>
        <v>1</v>
      </c>
      <c r="N220" s="44" t="s">
        <v>31</v>
      </c>
      <c r="O220" s="44">
        <f t="shared" si="25"/>
        <v>1</v>
      </c>
      <c r="P220" s="44" t="s">
        <v>31</v>
      </c>
      <c r="Q220" s="44" t="s">
        <v>31</v>
      </c>
      <c r="R220" s="44">
        <f t="shared" si="26"/>
        <v>1</v>
      </c>
      <c r="S220" s="44" t="s">
        <v>31</v>
      </c>
      <c r="T220" s="45">
        <v>44833</v>
      </c>
      <c r="U220" s="44" t="s">
        <v>31</v>
      </c>
      <c r="V220" s="44">
        <f t="shared" si="21"/>
        <v>1</v>
      </c>
      <c r="W220" s="44" t="s">
        <v>31</v>
      </c>
      <c r="X220" s="91" t="s">
        <v>99</v>
      </c>
      <c r="Y220" s="51"/>
      <c r="Z220" s="49"/>
      <c r="AA220" s="50"/>
      <c r="AB220" s="49"/>
    </row>
    <row r="221" spans="1:28" x14ac:dyDescent="0.3">
      <c r="A221" s="38">
        <f t="shared" si="27"/>
        <v>213</v>
      </c>
      <c r="B221" s="39" t="s">
        <v>294</v>
      </c>
      <c r="C221" s="40">
        <v>0.61099999999999999</v>
      </c>
      <c r="D221" s="40">
        <v>0.748</v>
      </c>
      <c r="E221" s="41">
        <f t="shared" si="22"/>
        <v>0.13700000000000001</v>
      </c>
      <c r="F221" s="40" t="s">
        <v>32</v>
      </c>
      <c r="G221" s="40">
        <v>5</v>
      </c>
      <c r="H221" s="40"/>
      <c r="I221" s="42" t="s">
        <v>27</v>
      </c>
      <c r="J221" s="43"/>
      <c r="K221" s="44">
        <f t="shared" si="23"/>
        <v>1</v>
      </c>
      <c r="L221" s="44" t="s">
        <v>31</v>
      </c>
      <c r="M221" s="44">
        <f t="shared" si="24"/>
        <v>1</v>
      </c>
      <c r="N221" s="44" t="s">
        <v>31</v>
      </c>
      <c r="O221" s="44">
        <f t="shared" si="25"/>
        <v>1</v>
      </c>
      <c r="P221" s="44" t="s">
        <v>31</v>
      </c>
      <c r="Q221" s="44" t="s">
        <v>31</v>
      </c>
      <c r="R221" s="44">
        <f t="shared" si="26"/>
        <v>1</v>
      </c>
      <c r="S221" s="44" t="s">
        <v>31</v>
      </c>
      <c r="T221" s="45">
        <v>44833</v>
      </c>
      <c r="U221" s="44" t="s">
        <v>31</v>
      </c>
      <c r="V221" s="44">
        <f t="shared" si="21"/>
        <v>1</v>
      </c>
      <c r="W221" s="44" t="s">
        <v>31</v>
      </c>
      <c r="X221" s="91" t="s">
        <v>99</v>
      </c>
      <c r="Y221" s="51"/>
      <c r="Z221" s="49"/>
      <c r="AA221" s="50"/>
      <c r="AB221" s="49"/>
    </row>
    <row r="222" spans="1:28" ht="106.95" customHeight="1" x14ac:dyDescent="0.3">
      <c r="A222" s="38">
        <f t="shared" si="27"/>
        <v>214</v>
      </c>
      <c r="B222" s="52">
        <v>55002000</v>
      </c>
      <c r="C222" s="53">
        <v>9.6240000000000006</v>
      </c>
      <c r="D222" s="53">
        <v>11.250999999999999</v>
      </c>
      <c r="E222" s="54">
        <f t="shared" si="22"/>
        <v>1.6269999999999989</v>
      </c>
      <c r="F222" s="53" t="s">
        <v>26</v>
      </c>
      <c r="G222" s="42" t="s">
        <v>27</v>
      </c>
      <c r="H222" s="43"/>
      <c r="I222" s="53">
        <v>5</v>
      </c>
      <c r="J222" s="53" t="s">
        <v>45</v>
      </c>
      <c r="K222" s="55">
        <f t="shared" si="23"/>
        <v>1</v>
      </c>
      <c r="L222" s="55" t="s">
        <v>46</v>
      </c>
      <c r="M222" s="55">
        <f t="shared" si="24"/>
        <v>1</v>
      </c>
      <c r="N222" s="55" t="s">
        <v>44</v>
      </c>
      <c r="O222" s="55">
        <f t="shared" si="25"/>
        <v>0</v>
      </c>
      <c r="P222" s="55" t="s">
        <v>46</v>
      </c>
      <c r="Q222" s="55" t="s">
        <v>44</v>
      </c>
      <c r="R222" s="55">
        <f t="shared" si="26"/>
        <v>0</v>
      </c>
      <c r="S222" s="55" t="s">
        <v>31</v>
      </c>
      <c r="T222" s="56">
        <v>44833</v>
      </c>
      <c r="U222" s="55" t="s">
        <v>44</v>
      </c>
      <c r="V222" s="55">
        <f t="shared" si="21"/>
        <v>0</v>
      </c>
      <c r="W222" s="57" t="s">
        <v>46</v>
      </c>
      <c r="X222" s="90" t="s">
        <v>295</v>
      </c>
      <c r="Y222" s="51" t="s">
        <v>74</v>
      </c>
      <c r="Z222" s="49" t="s">
        <v>296</v>
      </c>
      <c r="AA222" s="49" t="s">
        <v>297</v>
      </c>
      <c r="AB222" s="79" t="s">
        <v>298</v>
      </c>
    </row>
    <row r="223" spans="1:28" ht="15" thickBot="1" x14ac:dyDescent="0.35">
      <c r="A223" s="92">
        <f t="shared" si="27"/>
        <v>215</v>
      </c>
      <c r="B223" s="93" t="s">
        <v>299</v>
      </c>
      <c r="C223" s="94">
        <v>11.271000000000001</v>
      </c>
      <c r="D223" s="94">
        <v>11.321</v>
      </c>
      <c r="E223" s="95">
        <f t="shared" si="22"/>
        <v>4.9999999999998934E-2</v>
      </c>
      <c r="F223" s="94" t="s">
        <v>32</v>
      </c>
      <c r="G223" s="94">
        <v>8</v>
      </c>
      <c r="H223" s="94"/>
      <c r="I223" s="96" t="s">
        <v>27</v>
      </c>
      <c r="J223" s="97"/>
      <c r="K223" s="98">
        <f t="shared" si="23"/>
        <v>1</v>
      </c>
      <c r="L223" s="98" t="s">
        <v>46</v>
      </c>
      <c r="M223" s="98">
        <f t="shared" si="24"/>
        <v>1</v>
      </c>
      <c r="N223" s="98" t="s">
        <v>46</v>
      </c>
      <c r="O223" s="98">
        <f t="shared" si="25"/>
        <v>1</v>
      </c>
      <c r="P223" s="98" t="s">
        <v>44</v>
      </c>
      <c r="Q223" s="98" t="s">
        <v>31</v>
      </c>
      <c r="R223" s="98">
        <f t="shared" si="26"/>
        <v>1</v>
      </c>
      <c r="S223" s="98" t="s">
        <v>31</v>
      </c>
      <c r="T223" s="99">
        <v>44833</v>
      </c>
      <c r="U223" s="98" t="s">
        <v>46</v>
      </c>
      <c r="V223" s="98">
        <f t="shared" si="21"/>
        <v>1</v>
      </c>
      <c r="W223" s="100" t="s">
        <v>46</v>
      </c>
      <c r="X223" s="101"/>
      <c r="Y223" s="51"/>
      <c r="Z223" s="49"/>
      <c r="AA223" s="50"/>
      <c r="AB223" s="49"/>
    </row>
    <row r="224" spans="1:28" ht="28.8" x14ac:dyDescent="0.3">
      <c r="A224" s="38">
        <f t="shared" si="27"/>
        <v>216</v>
      </c>
      <c r="B224" s="102" t="s">
        <v>300</v>
      </c>
      <c r="C224" s="103">
        <v>8.5830000000000002</v>
      </c>
      <c r="D224" s="103">
        <v>8.8829999999999991</v>
      </c>
      <c r="E224" s="104">
        <f t="shared" si="22"/>
        <v>0.29999999999999893</v>
      </c>
      <c r="F224" s="103" t="s">
        <v>26</v>
      </c>
      <c r="G224" s="105" t="s">
        <v>27</v>
      </c>
      <c r="H224" s="106"/>
      <c r="I224" s="103">
        <v>6</v>
      </c>
      <c r="J224" s="103" t="s">
        <v>28</v>
      </c>
      <c r="K224" s="107">
        <f t="shared" si="23"/>
        <v>1</v>
      </c>
      <c r="L224" s="107" t="s">
        <v>31</v>
      </c>
      <c r="M224" s="107">
        <f t="shared" si="24"/>
        <v>1</v>
      </c>
      <c r="N224" s="107" t="s">
        <v>31</v>
      </c>
      <c r="O224" s="107">
        <f t="shared" si="25"/>
        <v>1</v>
      </c>
      <c r="P224" s="107" t="s">
        <v>31</v>
      </c>
      <c r="Q224" s="107" t="s">
        <v>31</v>
      </c>
      <c r="R224" s="107">
        <f t="shared" si="26"/>
        <v>1</v>
      </c>
      <c r="S224" s="107" t="s">
        <v>31</v>
      </c>
      <c r="T224" s="108">
        <v>44851</v>
      </c>
      <c r="U224" s="107" t="s">
        <v>29</v>
      </c>
      <c r="V224" s="107">
        <f t="shared" si="21"/>
        <v>1</v>
      </c>
      <c r="W224" s="107" t="s">
        <v>31</v>
      </c>
      <c r="X224" s="109" t="s">
        <v>301</v>
      </c>
      <c r="Y224" s="51"/>
      <c r="Z224" s="49"/>
      <c r="AA224" s="50"/>
      <c r="AB224" s="49"/>
    </row>
    <row r="225" spans="1:28" ht="134.4" customHeight="1" x14ac:dyDescent="0.3">
      <c r="A225" s="38">
        <f t="shared" si="27"/>
        <v>217</v>
      </c>
      <c r="B225" s="39" t="s">
        <v>300</v>
      </c>
      <c r="C225" s="40">
        <v>8.74</v>
      </c>
      <c r="D225" s="40">
        <v>8.7870000000000008</v>
      </c>
      <c r="E225" s="41">
        <f t="shared" si="22"/>
        <v>4.7000000000000597E-2</v>
      </c>
      <c r="F225" s="40" t="s">
        <v>32</v>
      </c>
      <c r="G225" s="40">
        <v>10</v>
      </c>
      <c r="H225" s="40" t="s">
        <v>33</v>
      </c>
      <c r="I225" s="42" t="s">
        <v>27</v>
      </c>
      <c r="J225" s="43"/>
      <c r="K225" s="44">
        <f t="shared" si="23"/>
        <v>1</v>
      </c>
      <c r="L225" s="44" t="s">
        <v>29</v>
      </c>
      <c r="M225" s="44">
        <f t="shared" si="24"/>
        <v>1</v>
      </c>
      <c r="N225" s="44" t="s">
        <v>31</v>
      </c>
      <c r="O225" s="44">
        <f t="shared" si="25"/>
        <v>1</v>
      </c>
      <c r="P225" s="44" t="s">
        <v>31</v>
      </c>
      <c r="Q225" s="44" t="s">
        <v>31</v>
      </c>
      <c r="R225" s="44">
        <f t="shared" si="26"/>
        <v>1</v>
      </c>
      <c r="S225" s="44" t="s">
        <v>31</v>
      </c>
      <c r="T225" s="45">
        <v>44851</v>
      </c>
      <c r="U225" s="44" t="s">
        <v>29</v>
      </c>
      <c r="V225" s="44">
        <f t="shared" si="21"/>
        <v>1</v>
      </c>
      <c r="W225" s="86" t="s">
        <v>29</v>
      </c>
      <c r="X225" s="91" t="s">
        <v>302</v>
      </c>
      <c r="Y225" s="51"/>
      <c r="Z225" s="49"/>
      <c r="AA225" s="50"/>
      <c r="AB225" s="49"/>
    </row>
    <row r="226" spans="1:28" ht="72" x14ac:dyDescent="0.3">
      <c r="A226" s="38">
        <f t="shared" si="27"/>
        <v>218</v>
      </c>
      <c r="B226" s="52">
        <v>55020000</v>
      </c>
      <c r="C226" s="53">
        <v>0.50900000000000001</v>
      </c>
      <c r="D226" s="53">
        <v>0.52100000000000002</v>
      </c>
      <c r="E226" s="54">
        <f t="shared" si="22"/>
        <v>1.2000000000000011E-2</v>
      </c>
      <c r="F226" s="53" t="s">
        <v>32</v>
      </c>
      <c r="G226" s="53">
        <v>5</v>
      </c>
      <c r="H226" s="53" t="s">
        <v>33</v>
      </c>
      <c r="I226" s="42" t="s">
        <v>27</v>
      </c>
      <c r="J226" s="43"/>
      <c r="K226" s="55">
        <f t="shared" si="23"/>
        <v>1</v>
      </c>
      <c r="L226" s="55" t="s">
        <v>29</v>
      </c>
      <c r="M226" s="55">
        <f t="shared" si="24"/>
        <v>1</v>
      </c>
      <c r="N226" s="55" t="s">
        <v>29</v>
      </c>
      <c r="O226" s="55">
        <f t="shared" si="25"/>
        <v>1</v>
      </c>
      <c r="P226" s="55" t="s">
        <v>29</v>
      </c>
      <c r="Q226" s="55" t="s">
        <v>30</v>
      </c>
      <c r="R226" s="55">
        <f t="shared" si="26"/>
        <v>0</v>
      </c>
      <c r="S226" s="55" t="s">
        <v>30</v>
      </c>
      <c r="T226" s="56">
        <v>44851</v>
      </c>
      <c r="U226" s="110" t="s">
        <v>30</v>
      </c>
      <c r="V226" s="55">
        <f t="shared" si="21"/>
        <v>0</v>
      </c>
      <c r="W226" s="57" t="s">
        <v>29</v>
      </c>
      <c r="X226" s="90" t="s">
        <v>303</v>
      </c>
      <c r="Y226" s="51" t="s">
        <v>74</v>
      </c>
      <c r="Z226" s="49" t="s">
        <v>75</v>
      </c>
      <c r="AA226" s="49" t="s">
        <v>304</v>
      </c>
      <c r="AB226" s="79" t="s">
        <v>305</v>
      </c>
    </row>
    <row r="227" spans="1:28" ht="237.6" customHeight="1" x14ac:dyDescent="0.3">
      <c r="A227" s="38">
        <f t="shared" si="27"/>
        <v>219</v>
      </c>
      <c r="B227" s="52" t="s">
        <v>306</v>
      </c>
      <c r="C227" s="53">
        <v>1.18</v>
      </c>
      <c r="D227" s="53">
        <v>3.2509999999999999</v>
      </c>
      <c r="E227" s="54">
        <f t="shared" si="22"/>
        <v>2.0709999999999997</v>
      </c>
      <c r="F227" s="53" t="s">
        <v>26</v>
      </c>
      <c r="G227" s="42" t="s">
        <v>27</v>
      </c>
      <c r="H227" s="43"/>
      <c r="I227" s="53">
        <v>5</v>
      </c>
      <c r="J227" s="53" t="s">
        <v>33</v>
      </c>
      <c r="K227" s="55">
        <f t="shared" si="23"/>
        <v>1</v>
      </c>
      <c r="L227" s="55" t="s">
        <v>29</v>
      </c>
      <c r="M227" s="55">
        <f t="shared" si="24"/>
        <v>1</v>
      </c>
      <c r="N227" s="55" t="s">
        <v>29</v>
      </c>
      <c r="O227" s="55">
        <f t="shared" si="25"/>
        <v>1</v>
      </c>
      <c r="P227" s="55" t="s">
        <v>29</v>
      </c>
      <c r="Q227" s="55" t="s">
        <v>30</v>
      </c>
      <c r="R227" s="55">
        <f t="shared" si="26"/>
        <v>0</v>
      </c>
      <c r="S227" s="55" t="s">
        <v>30</v>
      </c>
      <c r="T227" s="56">
        <v>44851</v>
      </c>
      <c r="U227" s="55" t="s">
        <v>30</v>
      </c>
      <c r="V227" s="55">
        <f t="shared" si="21"/>
        <v>0</v>
      </c>
      <c r="W227" s="57" t="s">
        <v>29</v>
      </c>
      <c r="X227" s="90" t="s">
        <v>307</v>
      </c>
      <c r="Y227" s="51" t="s">
        <v>74</v>
      </c>
      <c r="Z227" s="49" t="s">
        <v>308</v>
      </c>
      <c r="AA227" s="49" t="s">
        <v>115</v>
      </c>
      <c r="AB227" s="49" t="s">
        <v>309</v>
      </c>
    </row>
    <row r="228" spans="1:28" ht="28.8" x14ac:dyDescent="0.3">
      <c r="A228" s="38">
        <f t="shared" si="27"/>
        <v>220</v>
      </c>
      <c r="B228" s="52" t="s">
        <v>306</v>
      </c>
      <c r="C228" s="53">
        <v>5.5739999999999998</v>
      </c>
      <c r="D228" s="53">
        <v>5.6680000000000001</v>
      </c>
      <c r="E228" s="54">
        <f t="shared" si="22"/>
        <v>9.4000000000000306E-2</v>
      </c>
      <c r="F228" s="53" t="s">
        <v>26</v>
      </c>
      <c r="G228" s="42" t="s">
        <v>27</v>
      </c>
      <c r="H228" s="43"/>
      <c r="I228" s="53">
        <v>15</v>
      </c>
      <c r="J228" s="53" t="s">
        <v>33</v>
      </c>
      <c r="K228" s="55">
        <f t="shared" si="23"/>
        <v>1</v>
      </c>
      <c r="L228" s="55" t="s">
        <v>29</v>
      </c>
      <c r="M228" s="55">
        <f t="shared" si="24"/>
        <v>1</v>
      </c>
      <c r="N228" s="55" t="s">
        <v>29</v>
      </c>
      <c r="O228" s="55">
        <f t="shared" si="25"/>
        <v>1</v>
      </c>
      <c r="P228" s="55" t="s">
        <v>31</v>
      </c>
      <c r="Q228" s="55" t="s">
        <v>31</v>
      </c>
      <c r="R228" s="55">
        <f t="shared" si="26"/>
        <v>1</v>
      </c>
      <c r="S228" s="55" t="s">
        <v>31</v>
      </c>
      <c r="T228" s="56">
        <v>44851</v>
      </c>
      <c r="U228" s="55" t="s">
        <v>29</v>
      </c>
      <c r="V228" s="55">
        <f t="shared" si="21"/>
        <v>1</v>
      </c>
      <c r="W228" s="55" t="s">
        <v>31</v>
      </c>
      <c r="X228" s="90" t="s">
        <v>310</v>
      </c>
      <c r="Y228" s="51"/>
      <c r="Z228" s="49"/>
      <c r="AA228" s="50"/>
      <c r="AB228" s="49"/>
    </row>
    <row r="229" spans="1:28" ht="100.8" x14ac:dyDescent="0.3">
      <c r="A229" s="38">
        <f t="shared" si="27"/>
        <v>221</v>
      </c>
      <c r="B229" s="39" t="s">
        <v>311</v>
      </c>
      <c r="C229" s="40">
        <v>8.9149999999999991</v>
      </c>
      <c r="D229" s="40">
        <v>9.7249999999999996</v>
      </c>
      <c r="E229" s="41">
        <f t="shared" si="22"/>
        <v>0.8100000000000005</v>
      </c>
      <c r="F229" s="40" t="s">
        <v>26</v>
      </c>
      <c r="G229" s="42" t="s">
        <v>27</v>
      </c>
      <c r="H229" s="43"/>
      <c r="I229" s="40">
        <v>6</v>
      </c>
      <c r="J229" s="40" t="s">
        <v>33</v>
      </c>
      <c r="K229" s="44">
        <f t="shared" si="23"/>
        <v>1</v>
      </c>
      <c r="L229" s="44" t="s">
        <v>29</v>
      </c>
      <c r="M229" s="44">
        <f t="shared" si="24"/>
        <v>1</v>
      </c>
      <c r="N229" s="44" t="s">
        <v>29</v>
      </c>
      <c r="O229" s="44">
        <f t="shared" si="25"/>
        <v>1</v>
      </c>
      <c r="P229" s="44" t="s">
        <v>29</v>
      </c>
      <c r="Q229" s="44" t="s">
        <v>30</v>
      </c>
      <c r="R229" s="44">
        <f t="shared" si="26"/>
        <v>0</v>
      </c>
      <c r="S229" s="44" t="s">
        <v>30</v>
      </c>
      <c r="T229" s="45">
        <v>44851</v>
      </c>
      <c r="U229" s="44" t="s">
        <v>30</v>
      </c>
      <c r="V229" s="44">
        <f t="shared" si="21"/>
        <v>0</v>
      </c>
      <c r="W229" s="86" t="s">
        <v>29</v>
      </c>
      <c r="X229" s="91" t="s">
        <v>312</v>
      </c>
      <c r="Y229" s="51" t="s">
        <v>74</v>
      </c>
      <c r="Z229" s="49" t="s">
        <v>308</v>
      </c>
      <c r="AA229" s="49" t="s">
        <v>115</v>
      </c>
      <c r="AB229" s="49" t="s">
        <v>116</v>
      </c>
    </row>
    <row r="230" spans="1:28" ht="175.95" customHeight="1" x14ac:dyDescent="0.3">
      <c r="A230" s="38">
        <f t="shared" si="27"/>
        <v>222</v>
      </c>
      <c r="B230" s="39" t="s">
        <v>311</v>
      </c>
      <c r="C230" s="40">
        <v>8.9450000000000003</v>
      </c>
      <c r="D230" s="40">
        <v>10.144</v>
      </c>
      <c r="E230" s="41">
        <f t="shared" si="22"/>
        <v>1.1989999999999998</v>
      </c>
      <c r="F230" s="40" t="s">
        <v>32</v>
      </c>
      <c r="G230" s="40">
        <v>6</v>
      </c>
      <c r="H230" s="40" t="s">
        <v>33</v>
      </c>
      <c r="I230" s="42" t="s">
        <v>27</v>
      </c>
      <c r="J230" s="43"/>
      <c r="K230" s="44">
        <f t="shared" si="23"/>
        <v>1</v>
      </c>
      <c r="L230" s="44" t="s">
        <v>29</v>
      </c>
      <c r="M230" s="44">
        <f t="shared" si="24"/>
        <v>1</v>
      </c>
      <c r="N230" s="44" t="s">
        <v>29</v>
      </c>
      <c r="O230" s="44">
        <f t="shared" si="25"/>
        <v>1</v>
      </c>
      <c r="P230" s="44" t="s">
        <v>29</v>
      </c>
      <c r="Q230" s="61" t="s">
        <v>46</v>
      </c>
      <c r="R230" s="44">
        <f t="shared" si="26"/>
        <v>1</v>
      </c>
      <c r="S230" s="44" t="s">
        <v>30</v>
      </c>
      <c r="T230" s="45">
        <v>44851</v>
      </c>
      <c r="U230" s="61" t="s">
        <v>46</v>
      </c>
      <c r="V230" s="44">
        <f t="shared" si="21"/>
        <v>1</v>
      </c>
      <c r="W230" s="86" t="s">
        <v>29</v>
      </c>
      <c r="X230" s="91" t="s">
        <v>313</v>
      </c>
      <c r="Y230" s="51" t="s">
        <v>70</v>
      </c>
      <c r="Z230" s="49" t="s">
        <v>314</v>
      </c>
      <c r="AA230" s="50"/>
      <c r="AB230" s="84" t="s">
        <v>72</v>
      </c>
    </row>
    <row r="231" spans="1:28" ht="57.6" x14ac:dyDescent="0.3">
      <c r="A231" s="38">
        <f t="shared" si="27"/>
        <v>223</v>
      </c>
      <c r="B231" s="39" t="s">
        <v>311</v>
      </c>
      <c r="C231" s="40">
        <v>11.284000000000001</v>
      </c>
      <c r="D231" s="40">
        <v>11.340999999999999</v>
      </c>
      <c r="E231" s="41">
        <f t="shared" si="22"/>
        <v>5.6999999999998607E-2</v>
      </c>
      <c r="F231" s="40" t="s">
        <v>32</v>
      </c>
      <c r="G231" s="40">
        <v>5</v>
      </c>
      <c r="H231" s="40" t="s">
        <v>33</v>
      </c>
      <c r="I231" s="42" t="s">
        <v>27</v>
      </c>
      <c r="J231" s="43"/>
      <c r="K231" s="44">
        <f t="shared" si="23"/>
        <v>1</v>
      </c>
      <c r="L231" s="44" t="s">
        <v>29</v>
      </c>
      <c r="M231" s="44">
        <f t="shared" si="24"/>
        <v>1</v>
      </c>
      <c r="N231" s="44" t="s">
        <v>29</v>
      </c>
      <c r="O231" s="44">
        <f t="shared" si="25"/>
        <v>1</v>
      </c>
      <c r="P231" s="44" t="s">
        <v>31</v>
      </c>
      <c r="Q231" s="44" t="s">
        <v>31</v>
      </c>
      <c r="R231" s="44">
        <f t="shared" si="26"/>
        <v>1</v>
      </c>
      <c r="S231" s="44" t="s">
        <v>31</v>
      </c>
      <c r="T231" s="45">
        <v>44851</v>
      </c>
      <c r="U231" s="44" t="s">
        <v>29</v>
      </c>
      <c r="V231" s="44">
        <f t="shared" si="21"/>
        <v>1</v>
      </c>
      <c r="W231" s="86" t="s">
        <v>29</v>
      </c>
      <c r="X231" s="91" t="s">
        <v>315</v>
      </c>
      <c r="Y231" s="51"/>
      <c r="Z231" s="49"/>
      <c r="AA231" s="50"/>
      <c r="AB231" s="49"/>
    </row>
    <row r="232" spans="1:28" ht="43.2" x14ac:dyDescent="0.3">
      <c r="A232" s="38">
        <f t="shared" si="27"/>
        <v>224</v>
      </c>
      <c r="B232" s="39" t="s">
        <v>311</v>
      </c>
      <c r="C232" s="40">
        <v>11.284000000000001</v>
      </c>
      <c r="D232" s="40">
        <v>11.356</v>
      </c>
      <c r="E232" s="41">
        <f t="shared" si="22"/>
        <v>7.1999999999999176E-2</v>
      </c>
      <c r="F232" s="40" t="s">
        <v>26</v>
      </c>
      <c r="G232" s="42" t="s">
        <v>27</v>
      </c>
      <c r="H232" s="43"/>
      <c r="I232" s="40">
        <v>5</v>
      </c>
      <c r="J232" s="40" t="s">
        <v>33</v>
      </c>
      <c r="K232" s="44">
        <f t="shared" si="23"/>
        <v>1</v>
      </c>
      <c r="L232" s="44" t="s">
        <v>29</v>
      </c>
      <c r="M232" s="44">
        <f t="shared" si="24"/>
        <v>1</v>
      </c>
      <c r="N232" s="44" t="s">
        <v>29</v>
      </c>
      <c r="O232" s="44">
        <f t="shared" si="25"/>
        <v>1</v>
      </c>
      <c r="P232" s="44" t="s">
        <v>29</v>
      </c>
      <c r="Q232" s="44" t="s">
        <v>29</v>
      </c>
      <c r="R232" s="44">
        <f t="shared" si="26"/>
        <v>1</v>
      </c>
      <c r="S232" s="44" t="s">
        <v>29</v>
      </c>
      <c r="T232" s="45">
        <v>44851</v>
      </c>
      <c r="U232" s="44" t="s">
        <v>29</v>
      </c>
      <c r="V232" s="44">
        <f t="shared" si="21"/>
        <v>1</v>
      </c>
      <c r="W232" s="86" t="s">
        <v>29</v>
      </c>
      <c r="X232" s="91" t="s">
        <v>316</v>
      </c>
      <c r="Y232" s="51"/>
      <c r="Z232" s="49"/>
      <c r="AA232" s="50"/>
      <c r="AB232" s="49"/>
    </row>
    <row r="233" spans="1:28" ht="43.2" x14ac:dyDescent="0.3">
      <c r="A233" s="38">
        <f t="shared" si="27"/>
        <v>225</v>
      </c>
      <c r="B233" s="39" t="s">
        <v>311</v>
      </c>
      <c r="C233" s="40">
        <v>11.746</v>
      </c>
      <c r="D233" s="40">
        <v>11.83</v>
      </c>
      <c r="E233" s="41">
        <f t="shared" si="22"/>
        <v>8.3999999999999631E-2</v>
      </c>
      <c r="F233" s="40" t="s">
        <v>26</v>
      </c>
      <c r="G233" s="42" t="s">
        <v>27</v>
      </c>
      <c r="H233" s="43"/>
      <c r="I233" s="40">
        <v>6</v>
      </c>
      <c r="J233" s="40" t="s">
        <v>33</v>
      </c>
      <c r="K233" s="44">
        <f t="shared" si="23"/>
        <v>1</v>
      </c>
      <c r="L233" s="44" t="s">
        <v>29</v>
      </c>
      <c r="M233" s="44">
        <f t="shared" si="24"/>
        <v>1</v>
      </c>
      <c r="N233" s="44" t="s">
        <v>29</v>
      </c>
      <c r="O233" s="44">
        <f t="shared" si="25"/>
        <v>1</v>
      </c>
      <c r="P233" s="44" t="s">
        <v>29</v>
      </c>
      <c r="Q233" s="44" t="s">
        <v>29</v>
      </c>
      <c r="R233" s="44">
        <f t="shared" si="26"/>
        <v>1</v>
      </c>
      <c r="S233" s="44" t="s">
        <v>29</v>
      </c>
      <c r="T233" s="45">
        <v>44851</v>
      </c>
      <c r="U233" s="44" t="s">
        <v>29</v>
      </c>
      <c r="V233" s="44">
        <f t="shared" si="21"/>
        <v>1</v>
      </c>
      <c r="W233" s="86" t="s">
        <v>29</v>
      </c>
      <c r="X233" s="91" t="s">
        <v>317</v>
      </c>
      <c r="Y233" s="51"/>
      <c r="Z233" s="49"/>
      <c r="AA233" s="50"/>
      <c r="AB233" s="49"/>
    </row>
    <row r="234" spans="1:28" ht="72" x14ac:dyDescent="0.3">
      <c r="A234" s="38">
        <f t="shared" si="27"/>
        <v>226</v>
      </c>
      <c r="B234" s="39" t="s">
        <v>311</v>
      </c>
      <c r="C234" s="40">
        <v>11.83</v>
      </c>
      <c r="D234" s="40">
        <v>11.959</v>
      </c>
      <c r="E234" s="41">
        <f t="shared" si="22"/>
        <v>0.12899999999999956</v>
      </c>
      <c r="F234" s="40" t="s">
        <v>32</v>
      </c>
      <c r="G234" s="40">
        <v>5</v>
      </c>
      <c r="H234" s="40" t="s">
        <v>33</v>
      </c>
      <c r="I234" s="42" t="s">
        <v>27</v>
      </c>
      <c r="J234" s="43"/>
      <c r="K234" s="44">
        <f t="shared" si="23"/>
        <v>1</v>
      </c>
      <c r="L234" s="44" t="s">
        <v>29</v>
      </c>
      <c r="M234" s="44">
        <f t="shared" si="24"/>
        <v>1</v>
      </c>
      <c r="N234" s="44" t="s">
        <v>29</v>
      </c>
      <c r="O234" s="44">
        <f t="shared" si="25"/>
        <v>1</v>
      </c>
      <c r="P234" s="44" t="s">
        <v>29</v>
      </c>
      <c r="Q234" s="44" t="s">
        <v>29</v>
      </c>
      <c r="R234" s="44">
        <f t="shared" si="26"/>
        <v>1</v>
      </c>
      <c r="S234" s="44" t="s">
        <v>29</v>
      </c>
      <c r="T234" s="45">
        <v>44851</v>
      </c>
      <c r="U234" s="44" t="s">
        <v>29</v>
      </c>
      <c r="V234" s="44">
        <f t="shared" si="21"/>
        <v>1</v>
      </c>
      <c r="W234" s="86" t="s">
        <v>29</v>
      </c>
      <c r="X234" s="91" t="s">
        <v>318</v>
      </c>
      <c r="Y234" s="51"/>
      <c r="Z234" s="49"/>
      <c r="AA234" s="50"/>
      <c r="AB234" s="49"/>
    </row>
    <row r="235" spans="1:28" ht="86.4" customHeight="1" x14ac:dyDescent="0.3">
      <c r="A235" s="38">
        <f t="shared" si="27"/>
        <v>227</v>
      </c>
      <c r="B235" s="52" t="s">
        <v>319</v>
      </c>
      <c r="C235" s="53">
        <v>7.5999999999999998E-2</v>
      </c>
      <c r="D235" s="53">
        <v>0.152</v>
      </c>
      <c r="E235" s="54">
        <f t="shared" si="22"/>
        <v>7.5999999999999998E-2</v>
      </c>
      <c r="F235" s="53" t="s">
        <v>26</v>
      </c>
      <c r="G235" s="42" t="s">
        <v>27</v>
      </c>
      <c r="H235" s="43"/>
      <c r="I235" s="53">
        <v>14</v>
      </c>
      <c r="J235" s="53" t="s">
        <v>33</v>
      </c>
      <c r="K235" s="55">
        <f t="shared" si="23"/>
        <v>1</v>
      </c>
      <c r="L235" s="55" t="s">
        <v>29</v>
      </c>
      <c r="M235" s="55">
        <f t="shared" si="24"/>
        <v>1</v>
      </c>
      <c r="N235" s="55" t="s">
        <v>29</v>
      </c>
      <c r="O235" s="55">
        <f t="shared" si="25"/>
        <v>1</v>
      </c>
      <c r="P235" s="55" t="s">
        <v>29</v>
      </c>
      <c r="Q235" s="61" t="s">
        <v>46</v>
      </c>
      <c r="R235" s="55">
        <f t="shared" si="26"/>
        <v>1</v>
      </c>
      <c r="S235" s="55" t="s">
        <v>30</v>
      </c>
      <c r="T235" s="56">
        <v>44851</v>
      </c>
      <c r="U235" s="61" t="s">
        <v>46</v>
      </c>
      <c r="V235" s="55">
        <f t="shared" si="21"/>
        <v>1</v>
      </c>
      <c r="W235" s="57" t="s">
        <v>29</v>
      </c>
      <c r="X235" s="58" t="s">
        <v>320</v>
      </c>
      <c r="Y235" s="51" t="s">
        <v>70</v>
      </c>
      <c r="Z235" s="49" t="s">
        <v>321</v>
      </c>
      <c r="AA235" s="50"/>
      <c r="AB235" s="84" t="s">
        <v>72</v>
      </c>
    </row>
    <row r="236" spans="1:28" ht="83.4" customHeight="1" x14ac:dyDescent="0.3">
      <c r="A236" s="38">
        <f t="shared" si="27"/>
        <v>228</v>
      </c>
      <c r="B236" s="52" t="s">
        <v>319</v>
      </c>
      <c r="C236" s="53">
        <v>0.22700000000000001</v>
      </c>
      <c r="D236" s="53">
        <v>0.30199999999999999</v>
      </c>
      <c r="E236" s="54">
        <f t="shared" si="22"/>
        <v>7.4999999999999983E-2</v>
      </c>
      <c r="F236" s="53" t="s">
        <v>26</v>
      </c>
      <c r="G236" s="42" t="s">
        <v>27</v>
      </c>
      <c r="H236" s="43"/>
      <c r="I236" s="53">
        <v>5</v>
      </c>
      <c r="J236" s="53" t="s">
        <v>33</v>
      </c>
      <c r="K236" s="55">
        <f t="shared" si="23"/>
        <v>1</v>
      </c>
      <c r="L236" s="55" t="s">
        <v>29</v>
      </c>
      <c r="M236" s="55">
        <f t="shared" si="24"/>
        <v>1</v>
      </c>
      <c r="N236" s="55" t="s">
        <v>29</v>
      </c>
      <c r="O236" s="55">
        <f t="shared" si="25"/>
        <v>1</v>
      </c>
      <c r="P236" s="55" t="s">
        <v>29</v>
      </c>
      <c r="Q236" s="61" t="s">
        <v>46</v>
      </c>
      <c r="R236" s="55">
        <f t="shared" si="26"/>
        <v>1</v>
      </c>
      <c r="S236" s="55" t="s">
        <v>30</v>
      </c>
      <c r="T236" s="56">
        <v>44851</v>
      </c>
      <c r="U236" s="61" t="s">
        <v>46</v>
      </c>
      <c r="V236" s="55">
        <f t="shared" si="21"/>
        <v>1</v>
      </c>
      <c r="W236" s="57" t="s">
        <v>29</v>
      </c>
      <c r="X236" s="58" t="s">
        <v>322</v>
      </c>
      <c r="Y236" s="51" t="s">
        <v>70</v>
      </c>
      <c r="Z236" s="49" t="s">
        <v>323</v>
      </c>
      <c r="AA236" s="50"/>
      <c r="AB236" s="84" t="s">
        <v>72</v>
      </c>
    </row>
    <row r="237" spans="1:28" ht="28.8" x14ac:dyDescent="0.3">
      <c r="A237" s="38">
        <f t="shared" si="27"/>
        <v>229</v>
      </c>
      <c r="B237" s="39" t="s">
        <v>324</v>
      </c>
      <c r="C237" s="40">
        <v>1.87</v>
      </c>
      <c r="D237" s="40">
        <v>1.972</v>
      </c>
      <c r="E237" s="41">
        <f t="shared" si="22"/>
        <v>0.10199999999999987</v>
      </c>
      <c r="F237" s="40" t="s">
        <v>32</v>
      </c>
      <c r="G237" s="40">
        <v>5</v>
      </c>
      <c r="H237" s="40" t="s">
        <v>47</v>
      </c>
      <c r="I237" s="42" t="s">
        <v>27</v>
      </c>
      <c r="J237" s="43"/>
      <c r="K237" s="44">
        <f t="shared" si="23"/>
        <v>1</v>
      </c>
      <c r="L237" s="44" t="s">
        <v>29</v>
      </c>
      <c r="M237" s="44">
        <f t="shared" si="24"/>
        <v>1</v>
      </c>
      <c r="N237" s="44" t="s">
        <v>29</v>
      </c>
      <c r="O237" s="44">
        <f t="shared" si="25"/>
        <v>1</v>
      </c>
      <c r="P237" s="44" t="s">
        <v>31</v>
      </c>
      <c r="Q237" s="44" t="s">
        <v>31</v>
      </c>
      <c r="R237" s="44">
        <f t="shared" si="26"/>
        <v>1</v>
      </c>
      <c r="S237" s="44" t="s">
        <v>31</v>
      </c>
      <c r="T237" s="45">
        <v>44858</v>
      </c>
      <c r="U237" s="44" t="s">
        <v>29</v>
      </c>
      <c r="V237" s="44">
        <f t="shared" si="21"/>
        <v>1</v>
      </c>
      <c r="W237" s="44" t="s">
        <v>31</v>
      </c>
      <c r="X237" s="91" t="s">
        <v>325</v>
      </c>
      <c r="Y237" s="51"/>
      <c r="Z237" s="49"/>
      <c r="AA237" s="50"/>
      <c r="AB237" s="49"/>
    </row>
    <row r="238" spans="1:28" ht="28.8" x14ac:dyDescent="0.3">
      <c r="A238" s="38">
        <f t="shared" si="27"/>
        <v>230</v>
      </c>
      <c r="B238" s="39" t="s">
        <v>324</v>
      </c>
      <c r="C238" s="40">
        <v>3.6619999999999999</v>
      </c>
      <c r="D238" s="40">
        <v>3.81</v>
      </c>
      <c r="E238" s="41">
        <f t="shared" si="22"/>
        <v>0.14800000000000013</v>
      </c>
      <c r="F238" s="40" t="s">
        <v>32</v>
      </c>
      <c r="G238" s="40">
        <v>5</v>
      </c>
      <c r="H238" s="40" t="s">
        <v>33</v>
      </c>
      <c r="I238" s="42" t="s">
        <v>27</v>
      </c>
      <c r="J238" s="43"/>
      <c r="K238" s="44">
        <f t="shared" si="23"/>
        <v>1</v>
      </c>
      <c r="L238" s="44" t="s">
        <v>29</v>
      </c>
      <c r="M238" s="44">
        <f t="shared" si="24"/>
        <v>1</v>
      </c>
      <c r="N238" s="44" t="s">
        <v>29</v>
      </c>
      <c r="O238" s="44">
        <f t="shared" si="25"/>
        <v>1</v>
      </c>
      <c r="P238" s="44" t="s">
        <v>31</v>
      </c>
      <c r="Q238" s="44" t="s">
        <v>31</v>
      </c>
      <c r="R238" s="44">
        <f t="shared" si="26"/>
        <v>1</v>
      </c>
      <c r="S238" s="44" t="s">
        <v>31</v>
      </c>
      <c r="T238" s="45">
        <v>44858</v>
      </c>
      <c r="U238" s="44" t="s">
        <v>29</v>
      </c>
      <c r="V238" s="44">
        <f t="shared" si="21"/>
        <v>1</v>
      </c>
      <c r="W238" s="86" t="s">
        <v>29</v>
      </c>
      <c r="X238" s="91" t="s">
        <v>326</v>
      </c>
      <c r="Y238" s="51"/>
      <c r="Z238" s="49"/>
      <c r="AA238" s="50"/>
      <c r="AB238" s="49"/>
    </row>
    <row r="239" spans="1:28" x14ac:dyDescent="0.3">
      <c r="A239" s="38">
        <f t="shared" si="27"/>
        <v>231</v>
      </c>
      <c r="B239" s="39" t="s">
        <v>324</v>
      </c>
      <c r="C239" s="40">
        <v>6.641</v>
      </c>
      <c r="D239" s="40">
        <v>6.71</v>
      </c>
      <c r="E239" s="41">
        <f t="shared" si="22"/>
        <v>6.899999999999995E-2</v>
      </c>
      <c r="F239" s="40" t="s">
        <v>32</v>
      </c>
      <c r="G239" s="40">
        <v>7</v>
      </c>
      <c r="H239" s="40" t="s">
        <v>33</v>
      </c>
      <c r="I239" s="42" t="s">
        <v>27</v>
      </c>
      <c r="J239" s="43"/>
      <c r="K239" s="44">
        <f t="shared" si="23"/>
        <v>1</v>
      </c>
      <c r="L239" s="44" t="s">
        <v>29</v>
      </c>
      <c r="M239" s="44">
        <f t="shared" si="24"/>
        <v>1</v>
      </c>
      <c r="N239" s="44" t="s">
        <v>29</v>
      </c>
      <c r="O239" s="44">
        <f t="shared" si="25"/>
        <v>1</v>
      </c>
      <c r="P239" s="44" t="s">
        <v>29</v>
      </c>
      <c r="Q239" s="44" t="s">
        <v>29</v>
      </c>
      <c r="R239" s="44">
        <f t="shared" si="26"/>
        <v>1</v>
      </c>
      <c r="S239" s="44" t="s">
        <v>29</v>
      </c>
      <c r="T239" s="45">
        <v>44858</v>
      </c>
      <c r="U239" s="44" t="s">
        <v>29</v>
      </c>
      <c r="V239" s="44">
        <f t="shared" si="21"/>
        <v>1</v>
      </c>
      <c r="W239" s="44" t="s">
        <v>31</v>
      </c>
      <c r="X239" s="91" t="s">
        <v>327</v>
      </c>
      <c r="Y239" s="51"/>
      <c r="Z239" s="49"/>
      <c r="AA239" s="50"/>
      <c r="AB239" s="49"/>
    </row>
    <row r="240" spans="1:28" x14ac:dyDescent="0.3">
      <c r="A240" s="38">
        <f t="shared" si="27"/>
        <v>232</v>
      </c>
      <c r="B240" s="52" t="s">
        <v>328</v>
      </c>
      <c r="C240" s="53">
        <v>20.161999999999999</v>
      </c>
      <c r="D240" s="53">
        <v>20.196000000000002</v>
      </c>
      <c r="E240" s="54">
        <f t="shared" si="22"/>
        <v>3.4000000000002473E-2</v>
      </c>
      <c r="F240" s="53" t="s">
        <v>26</v>
      </c>
      <c r="G240" s="42" t="s">
        <v>27</v>
      </c>
      <c r="H240" s="43"/>
      <c r="I240" s="53">
        <v>5</v>
      </c>
      <c r="J240" s="53" t="s">
        <v>47</v>
      </c>
      <c r="K240" s="55">
        <f t="shared" si="23"/>
        <v>1</v>
      </c>
      <c r="L240" s="55" t="s">
        <v>31</v>
      </c>
      <c r="M240" s="55">
        <f t="shared" si="24"/>
        <v>1</v>
      </c>
      <c r="N240" s="55" t="s">
        <v>31</v>
      </c>
      <c r="O240" s="55">
        <f t="shared" si="25"/>
        <v>1</v>
      </c>
      <c r="P240" s="55" t="s">
        <v>31</v>
      </c>
      <c r="Q240" s="55" t="s">
        <v>31</v>
      </c>
      <c r="R240" s="55">
        <f t="shared" si="26"/>
        <v>1</v>
      </c>
      <c r="S240" s="55" t="s">
        <v>31</v>
      </c>
      <c r="T240" s="56">
        <v>44858</v>
      </c>
      <c r="U240" s="55" t="s">
        <v>29</v>
      </c>
      <c r="V240" s="55">
        <f t="shared" si="21"/>
        <v>1</v>
      </c>
      <c r="W240" s="55" t="s">
        <v>31</v>
      </c>
      <c r="X240" s="90" t="s">
        <v>329</v>
      </c>
      <c r="Y240" s="51"/>
      <c r="Z240" s="49"/>
      <c r="AA240" s="50"/>
      <c r="AB240" s="49"/>
    </row>
    <row r="241" spans="1:28" x14ac:dyDescent="0.3">
      <c r="A241" s="38">
        <f t="shared" si="27"/>
        <v>233</v>
      </c>
      <c r="B241" s="52" t="s">
        <v>328</v>
      </c>
      <c r="C241" s="53">
        <v>20.161999999999999</v>
      </c>
      <c r="D241" s="53">
        <v>20.196000000000002</v>
      </c>
      <c r="E241" s="54">
        <f t="shared" si="22"/>
        <v>3.4000000000002473E-2</v>
      </c>
      <c r="F241" s="53" t="s">
        <v>32</v>
      </c>
      <c r="G241" s="53">
        <v>5</v>
      </c>
      <c r="H241" s="53" t="s">
        <v>47</v>
      </c>
      <c r="I241" s="42" t="s">
        <v>27</v>
      </c>
      <c r="J241" s="43"/>
      <c r="K241" s="55">
        <f t="shared" si="23"/>
        <v>1</v>
      </c>
      <c r="L241" s="55" t="s">
        <v>31</v>
      </c>
      <c r="M241" s="55">
        <f t="shared" si="24"/>
        <v>1</v>
      </c>
      <c r="N241" s="55" t="s">
        <v>31</v>
      </c>
      <c r="O241" s="55">
        <f t="shared" si="25"/>
        <v>1</v>
      </c>
      <c r="P241" s="55" t="s">
        <v>31</v>
      </c>
      <c r="Q241" s="55" t="s">
        <v>31</v>
      </c>
      <c r="R241" s="55">
        <f t="shared" si="26"/>
        <v>1</v>
      </c>
      <c r="S241" s="55" t="s">
        <v>31</v>
      </c>
      <c r="T241" s="56">
        <v>44858</v>
      </c>
      <c r="U241" s="55" t="s">
        <v>29</v>
      </c>
      <c r="V241" s="55">
        <f t="shared" si="21"/>
        <v>1</v>
      </c>
      <c r="W241" s="55" t="s">
        <v>31</v>
      </c>
      <c r="X241" s="90" t="s">
        <v>329</v>
      </c>
      <c r="Y241" s="51"/>
      <c r="Z241" s="49"/>
      <c r="AA241" s="50"/>
      <c r="AB241" s="49"/>
    </row>
    <row r="242" spans="1:28" ht="43.2" x14ac:dyDescent="0.3">
      <c r="A242" s="38">
        <f t="shared" si="27"/>
        <v>234</v>
      </c>
      <c r="B242" s="52" t="s">
        <v>328</v>
      </c>
      <c r="C242" s="53">
        <v>21.001000000000001</v>
      </c>
      <c r="D242" s="53">
        <v>21.141999999999999</v>
      </c>
      <c r="E242" s="54">
        <f t="shared" si="22"/>
        <v>0.14099999999999824</v>
      </c>
      <c r="F242" s="53" t="s">
        <v>26</v>
      </c>
      <c r="G242" s="42" t="s">
        <v>27</v>
      </c>
      <c r="H242" s="43"/>
      <c r="I242" s="53">
        <v>5</v>
      </c>
      <c r="J242" s="53" t="s">
        <v>33</v>
      </c>
      <c r="K242" s="55">
        <f t="shared" si="23"/>
        <v>1</v>
      </c>
      <c r="L242" s="55" t="s">
        <v>29</v>
      </c>
      <c r="M242" s="55">
        <f t="shared" si="24"/>
        <v>1</v>
      </c>
      <c r="N242" s="55" t="s">
        <v>29</v>
      </c>
      <c r="O242" s="55">
        <f t="shared" si="25"/>
        <v>1</v>
      </c>
      <c r="P242" s="55" t="s">
        <v>29</v>
      </c>
      <c r="Q242" s="55" t="s">
        <v>29</v>
      </c>
      <c r="R242" s="55">
        <f t="shared" si="26"/>
        <v>1</v>
      </c>
      <c r="S242" s="55" t="s">
        <v>30</v>
      </c>
      <c r="T242" s="56">
        <v>44858</v>
      </c>
      <c r="U242" s="55" t="s">
        <v>29</v>
      </c>
      <c r="V242" s="55">
        <f t="shared" si="21"/>
        <v>1</v>
      </c>
      <c r="W242" s="57" t="s">
        <v>29</v>
      </c>
      <c r="X242" s="90" t="s">
        <v>330</v>
      </c>
      <c r="Y242" s="51"/>
      <c r="Z242" s="49"/>
      <c r="AA242" s="50"/>
      <c r="AB242" s="49"/>
    </row>
    <row r="243" spans="1:28" ht="28.8" x14ac:dyDescent="0.3">
      <c r="A243" s="38">
        <f t="shared" si="27"/>
        <v>235</v>
      </c>
      <c r="B243" s="39" t="s">
        <v>331</v>
      </c>
      <c r="C243" s="40">
        <v>1.6040000000000001</v>
      </c>
      <c r="D243" s="40">
        <v>1.7</v>
      </c>
      <c r="E243" s="41">
        <f t="shared" si="22"/>
        <v>9.5999999999999863E-2</v>
      </c>
      <c r="F243" s="40" t="s">
        <v>32</v>
      </c>
      <c r="G243" s="40">
        <v>5</v>
      </c>
      <c r="H243" s="40" t="s">
        <v>47</v>
      </c>
      <c r="I243" s="42" t="s">
        <v>27</v>
      </c>
      <c r="J243" s="43"/>
      <c r="K243" s="44">
        <f t="shared" si="23"/>
        <v>1</v>
      </c>
      <c r="L243" s="44" t="s">
        <v>31</v>
      </c>
      <c r="M243" s="44">
        <f t="shared" si="24"/>
        <v>1</v>
      </c>
      <c r="N243" s="44" t="s">
        <v>31</v>
      </c>
      <c r="O243" s="44">
        <f t="shared" si="25"/>
        <v>1</v>
      </c>
      <c r="P243" s="44" t="s">
        <v>31</v>
      </c>
      <c r="Q243" s="44" t="s">
        <v>31</v>
      </c>
      <c r="R243" s="44">
        <f t="shared" si="26"/>
        <v>1</v>
      </c>
      <c r="S243" s="44" t="s">
        <v>31</v>
      </c>
      <c r="T243" s="45">
        <v>44858</v>
      </c>
      <c r="U243" s="44" t="s">
        <v>29</v>
      </c>
      <c r="V243" s="44">
        <f t="shared" si="21"/>
        <v>1</v>
      </c>
      <c r="W243" s="44" t="s">
        <v>31</v>
      </c>
      <c r="X243" s="91" t="s">
        <v>332</v>
      </c>
      <c r="Y243" s="51"/>
      <c r="Z243" s="49"/>
      <c r="AA243" s="50"/>
      <c r="AB243" s="49"/>
    </row>
    <row r="244" spans="1:28" ht="28.8" x14ac:dyDescent="0.3">
      <c r="A244" s="38">
        <f t="shared" si="27"/>
        <v>236</v>
      </c>
      <c r="B244" s="39" t="s">
        <v>331</v>
      </c>
      <c r="C244" s="40">
        <v>4.3</v>
      </c>
      <c r="D244" s="40">
        <v>4.3600000000000003</v>
      </c>
      <c r="E244" s="41">
        <f t="shared" si="22"/>
        <v>6.0000000000000497E-2</v>
      </c>
      <c r="F244" s="40" t="s">
        <v>32</v>
      </c>
      <c r="G244" s="40">
        <v>5</v>
      </c>
      <c r="H244" s="40" t="s">
        <v>47</v>
      </c>
      <c r="I244" s="42" t="s">
        <v>27</v>
      </c>
      <c r="J244" s="43"/>
      <c r="K244" s="44">
        <f t="shared" si="23"/>
        <v>1</v>
      </c>
      <c r="L244" s="44" t="s">
        <v>29</v>
      </c>
      <c r="M244" s="44">
        <f t="shared" si="24"/>
        <v>1</v>
      </c>
      <c r="N244" s="44" t="s">
        <v>29</v>
      </c>
      <c r="O244" s="44">
        <f t="shared" si="25"/>
        <v>1</v>
      </c>
      <c r="P244" s="44" t="s">
        <v>31</v>
      </c>
      <c r="Q244" s="44" t="s">
        <v>31</v>
      </c>
      <c r="R244" s="44">
        <f t="shared" si="26"/>
        <v>1</v>
      </c>
      <c r="S244" s="44" t="s">
        <v>31</v>
      </c>
      <c r="T244" s="45">
        <v>44858</v>
      </c>
      <c r="U244" s="44" t="s">
        <v>29</v>
      </c>
      <c r="V244" s="44">
        <f t="shared" si="21"/>
        <v>1</v>
      </c>
      <c r="W244" s="44" t="s">
        <v>31</v>
      </c>
      <c r="X244" s="91" t="s">
        <v>333</v>
      </c>
      <c r="Y244" s="51"/>
      <c r="Z244" s="49"/>
      <c r="AA244" s="50"/>
      <c r="AB244" s="49"/>
    </row>
    <row r="245" spans="1:28" ht="28.8" x14ac:dyDescent="0.3">
      <c r="A245" s="38">
        <f t="shared" si="27"/>
        <v>237</v>
      </c>
      <c r="B245" s="39" t="s">
        <v>331</v>
      </c>
      <c r="C245" s="40">
        <v>5.4779999999999998</v>
      </c>
      <c r="D245" s="40">
        <v>5.6609999999999996</v>
      </c>
      <c r="E245" s="41">
        <f t="shared" si="22"/>
        <v>0.18299999999999983</v>
      </c>
      <c r="F245" s="40" t="s">
        <v>32</v>
      </c>
      <c r="G245" s="40">
        <v>5</v>
      </c>
      <c r="H245" s="40" t="s">
        <v>47</v>
      </c>
      <c r="I245" s="42" t="s">
        <v>27</v>
      </c>
      <c r="J245" s="43"/>
      <c r="K245" s="44">
        <f t="shared" si="23"/>
        <v>1</v>
      </c>
      <c r="L245" s="44" t="s">
        <v>31</v>
      </c>
      <c r="M245" s="44">
        <f t="shared" si="24"/>
        <v>1</v>
      </c>
      <c r="N245" s="44" t="s">
        <v>31</v>
      </c>
      <c r="O245" s="44">
        <f t="shared" si="25"/>
        <v>1</v>
      </c>
      <c r="P245" s="44" t="s">
        <v>31</v>
      </c>
      <c r="Q245" s="44" t="s">
        <v>31</v>
      </c>
      <c r="R245" s="44">
        <f t="shared" si="26"/>
        <v>1</v>
      </c>
      <c r="S245" s="44" t="s">
        <v>31</v>
      </c>
      <c r="T245" s="45">
        <v>44858</v>
      </c>
      <c r="U245" s="44" t="s">
        <v>29</v>
      </c>
      <c r="V245" s="44">
        <f t="shared" si="21"/>
        <v>1</v>
      </c>
      <c r="W245" s="44" t="s">
        <v>31</v>
      </c>
      <c r="X245" s="91" t="s">
        <v>334</v>
      </c>
      <c r="Y245" s="51"/>
      <c r="Z245" s="49"/>
      <c r="AA245" s="50"/>
      <c r="AB245" s="49"/>
    </row>
    <row r="246" spans="1:28" ht="28.8" x14ac:dyDescent="0.3">
      <c r="A246" s="38">
        <f t="shared" si="27"/>
        <v>238</v>
      </c>
      <c r="B246" s="39" t="s">
        <v>331</v>
      </c>
      <c r="C246" s="40">
        <v>7.6959999999999997</v>
      </c>
      <c r="D246" s="40">
        <v>7.76</v>
      </c>
      <c r="E246" s="41">
        <f t="shared" si="22"/>
        <v>6.4000000000000057E-2</v>
      </c>
      <c r="F246" s="40" t="s">
        <v>32</v>
      </c>
      <c r="G246" s="40">
        <v>5</v>
      </c>
      <c r="H246" s="40" t="s">
        <v>47</v>
      </c>
      <c r="I246" s="42" t="s">
        <v>27</v>
      </c>
      <c r="J246" s="43"/>
      <c r="K246" s="44">
        <f t="shared" si="23"/>
        <v>1</v>
      </c>
      <c r="L246" s="44" t="s">
        <v>31</v>
      </c>
      <c r="M246" s="44">
        <f t="shared" si="24"/>
        <v>1</v>
      </c>
      <c r="N246" s="44" t="s">
        <v>31</v>
      </c>
      <c r="O246" s="44">
        <f t="shared" si="25"/>
        <v>1</v>
      </c>
      <c r="P246" s="44" t="s">
        <v>31</v>
      </c>
      <c r="Q246" s="44" t="s">
        <v>31</v>
      </c>
      <c r="R246" s="44">
        <f t="shared" si="26"/>
        <v>1</v>
      </c>
      <c r="S246" s="44" t="s">
        <v>31</v>
      </c>
      <c r="T246" s="45">
        <v>44858</v>
      </c>
      <c r="U246" s="44" t="s">
        <v>29</v>
      </c>
      <c r="V246" s="44">
        <f t="shared" si="21"/>
        <v>1</v>
      </c>
      <c r="W246" s="44" t="s">
        <v>31</v>
      </c>
      <c r="X246" s="91" t="s">
        <v>335</v>
      </c>
      <c r="Y246" s="51"/>
      <c r="Z246" s="49"/>
      <c r="AA246" s="50"/>
      <c r="AB246" s="49"/>
    </row>
    <row r="247" spans="1:28" ht="100.8" x14ac:dyDescent="0.3">
      <c r="A247" s="38">
        <f t="shared" si="27"/>
        <v>239</v>
      </c>
      <c r="B247" s="52" t="s">
        <v>336</v>
      </c>
      <c r="C247" s="53">
        <v>2.41</v>
      </c>
      <c r="D247" s="53">
        <v>2.5419999999999998</v>
      </c>
      <c r="E247" s="54">
        <f t="shared" si="22"/>
        <v>0.13199999999999967</v>
      </c>
      <c r="F247" s="53" t="s">
        <v>32</v>
      </c>
      <c r="G247" s="53">
        <v>10</v>
      </c>
      <c r="H247" s="53" t="s">
        <v>33</v>
      </c>
      <c r="I247" s="42" t="s">
        <v>27</v>
      </c>
      <c r="J247" s="43"/>
      <c r="K247" s="55">
        <f t="shared" si="23"/>
        <v>1</v>
      </c>
      <c r="L247" s="55" t="s">
        <v>29</v>
      </c>
      <c r="M247" s="55">
        <f t="shared" si="24"/>
        <v>1</v>
      </c>
      <c r="N247" s="55" t="s">
        <v>29</v>
      </c>
      <c r="O247" s="55">
        <f t="shared" si="25"/>
        <v>1</v>
      </c>
      <c r="P247" s="55" t="s">
        <v>29</v>
      </c>
      <c r="Q247" s="55" t="s">
        <v>29</v>
      </c>
      <c r="R247" s="55">
        <f t="shared" si="26"/>
        <v>1</v>
      </c>
      <c r="S247" s="55" t="s">
        <v>30</v>
      </c>
      <c r="T247" s="56">
        <v>44858</v>
      </c>
      <c r="U247" s="55" t="s">
        <v>29</v>
      </c>
      <c r="V247" s="55">
        <f t="shared" si="21"/>
        <v>1</v>
      </c>
      <c r="W247" s="57" t="s">
        <v>29</v>
      </c>
      <c r="X247" s="90" t="s">
        <v>337</v>
      </c>
      <c r="Y247" s="51"/>
      <c r="Z247" s="49"/>
      <c r="AA247" s="50"/>
      <c r="AB247" s="49"/>
    </row>
    <row r="248" spans="1:28" ht="28.8" x14ac:dyDescent="0.3">
      <c r="A248" s="38">
        <f t="shared" si="27"/>
        <v>240</v>
      </c>
      <c r="B248" s="39" t="s">
        <v>338</v>
      </c>
      <c r="C248" s="40">
        <v>8.1000000000000003E-2</v>
      </c>
      <c r="D248" s="40">
        <v>0.51400000000000001</v>
      </c>
      <c r="E248" s="41">
        <f t="shared" si="22"/>
        <v>0.433</v>
      </c>
      <c r="F248" s="40" t="s">
        <v>26</v>
      </c>
      <c r="G248" s="42" t="s">
        <v>27</v>
      </c>
      <c r="H248" s="43"/>
      <c r="I248" s="40">
        <v>6</v>
      </c>
      <c r="J248" s="40" t="s">
        <v>33</v>
      </c>
      <c r="K248" s="44">
        <f t="shared" si="23"/>
        <v>1</v>
      </c>
      <c r="L248" s="44" t="s">
        <v>31</v>
      </c>
      <c r="M248" s="44">
        <f t="shared" si="24"/>
        <v>1</v>
      </c>
      <c r="N248" s="44" t="s">
        <v>31</v>
      </c>
      <c r="O248" s="44">
        <f t="shared" si="25"/>
        <v>1</v>
      </c>
      <c r="P248" s="44" t="s">
        <v>31</v>
      </c>
      <c r="Q248" s="44" t="s">
        <v>31</v>
      </c>
      <c r="R248" s="44">
        <f t="shared" si="26"/>
        <v>1</v>
      </c>
      <c r="S248" s="44" t="s">
        <v>31</v>
      </c>
      <c r="T248" s="45">
        <v>44858</v>
      </c>
      <c r="U248" s="44" t="s">
        <v>31</v>
      </c>
      <c r="V248" s="44">
        <f t="shared" si="21"/>
        <v>1</v>
      </c>
      <c r="W248" s="44" t="s">
        <v>31</v>
      </c>
      <c r="X248" s="91" t="s">
        <v>339</v>
      </c>
      <c r="Y248" s="51"/>
      <c r="Z248" s="49"/>
      <c r="AA248" s="50"/>
      <c r="AB248" s="49"/>
    </row>
    <row r="249" spans="1:28" ht="179.4" customHeight="1" x14ac:dyDescent="0.3">
      <c r="A249" s="38">
        <f t="shared" si="27"/>
        <v>241</v>
      </c>
      <c r="B249" s="52" t="s">
        <v>340</v>
      </c>
      <c r="C249" s="53">
        <v>1.6950000000000001</v>
      </c>
      <c r="D249" s="53">
        <v>1.9450000000000001</v>
      </c>
      <c r="E249" s="54">
        <f t="shared" si="22"/>
        <v>0.25</v>
      </c>
      <c r="F249" s="53" t="s">
        <v>32</v>
      </c>
      <c r="G249" s="53">
        <v>6</v>
      </c>
      <c r="H249" s="53" t="s">
        <v>33</v>
      </c>
      <c r="I249" s="42" t="s">
        <v>27</v>
      </c>
      <c r="J249" s="43"/>
      <c r="K249" s="55">
        <f t="shared" si="23"/>
        <v>1</v>
      </c>
      <c r="L249" s="55" t="s">
        <v>29</v>
      </c>
      <c r="M249" s="55">
        <f t="shared" si="24"/>
        <v>1</v>
      </c>
      <c r="N249" s="55" t="s">
        <v>30</v>
      </c>
      <c r="O249" s="55">
        <f t="shared" si="25"/>
        <v>0</v>
      </c>
      <c r="P249" s="55" t="s">
        <v>31</v>
      </c>
      <c r="Q249" s="55" t="s">
        <v>31</v>
      </c>
      <c r="R249" s="55">
        <f t="shared" si="26"/>
        <v>1</v>
      </c>
      <c r="S249" s="56" t="s">
        <v>31</v>
      </c>
      <c r="T249" s="56">
        <v>44858</v>
      </c>
      <c r="U249" s="110" t="s">
        <v>30</v>
      </c>
      <c r="V249" s="55">
        <f t="shared" si="21"/>
        <v>0</v>
      </c>
      <c r="W249" s="57" t="s">
        <v>29</v>
      </c>
      <c r="X249" s="90" t="s">
        <v>341</v>
      </c>
      <c r="Y249" s="51" t="s">
        <v>74</v>
      </c>
      <c r="Z249" s="49" t="s">
        <v>75</v>
      </c>
      <c r="AA249" s="50" t="s">
        <v>76</v>
      </c>
      <c r="AB249" s="79" t="s">
        <v>342</v>
      </c>
    </row>
    <row r="250" spans="1:28" ht="144" x14ac:dyDescent="0.3">
      <c r="A250" s="38">
        <f t="shared" si="27"/>
        <v>242</v>
      </c>
      <c r="B250" s="39" t="s">
        <v>343</v>
      </c>
      <c r="C250" s="40">
        <v>0.41099999999999998</v>
      </c>
      <c r="D250" s="40">
        <v>0.67800000000000005</v>
      </c>
      <c r="E250" s="41">
        <f t="shared" si="22"/>
        <v>0.26700000000000007</v>
      </c>
      <c r="F250" s="40" t="s">
        <v>26</v>
      </c>
      <c r="G250" s="42" t="s">
        <v>27</v>
      </c>
      <c r="H250" s="43"/>
      <c r="I250" s="40">
        <v>5</v>
      </c>
      <c r="J250" s="40" t="s">
        <v>34</v>
      </c>
      <c r="K250" s="44">
        <f t="shared" si="23"/>
        <v>1</v>
      </c>
      <c r="L250" s="44" t="s">
        <v>29</v>
      </c>
      <c r="M250" s="44">
        <f t="shared" si="24"/>
        <v>1</v>
      </c>
      <c r="N250" s="44" t="s">
        <v>29</v>
      </c>
      <c r="O250" s="44">
        <f t="shared" si="25"/>
        <v>1</v>
      </c>
      <c r="P250" s="44" t="s">
        <v>29</v>
      </c>
      <c r="Q250" s="44" t="s">
        <v>29</v>
      </c>
      <c r="R250" s="44">
        <f t="shared" si="26"/>
        <v>1</v>
      </c>
      <c r="S250" s="44" t="s">
        <v>30</v>
      </c>
      <c r="T250" s="45">
        <v>44858</v>
      </c>
      <c r="U250" s="111" t="s">
        <v>29</v>
      </c>
      <c r="V250" s="44">
        <f t="shared" si="21"/>
        <v>1</v>
      </c>
      <c r="W250" s="86" t="s">
        <v>29</v>
      </c>
      <c r="X250" s="91" t="s">
        <v>344</v>
      </c>
      <c r="Y250" s="51"/>
      <c r="Z250" s="49"/>
      <c r="AA250" s="50"/>
      <c r="AB250" s="49"/>
    </row>
    <row r="251" spans="1:28" x14ac:dyDescent="0.3">
      <c r="A251" s="38">
        <f t="shared" si="27"/>
        <v>243</v>
      </c>
      <c r="B251" s="52" t="s">
        <v>345</v>
      </c>
      <c r="C251" s="53">
        <v>1.8919999999999999</v>
      </c>
      <c r="D251" s="53">
        <v>1.9650000000000001</v>
      </c>
      <c r="E251" s="54">
        <f t="shared" si="22"/>
        <v>7.3000000000000176E-2</v>
      </c>
      <c r="F251" s="53" t="s">
        <v>26</v>
      </c>
      <c r="G251" s="42" t="s">
        <v>27</v>
      </c>
      <c r="H251" s="43"/>
      <c r="I251" s="53">
        <v>5</v>
      </c>
      <c r="J251" s="53" t="s">
        <v>31</v>
      </c>
      <c r="K251" s="55">
        <f t="shared" si="23"/>
        <v>1</v>
      </c>
      <c r="L251" s="55" t="s">
        <v>31</v>
      </c>
      <c r="M251" s="55">
        <f t="shared" si="24"/>
        <v>1</v>
      </c>
      <c r="N251" s="55" t="s">
        <v>31</v>
      </c>
      <c r="O251" s="55">
        <f t="shared" si="25"/>
        <v>1</v>
      </c>
      <c r="P251" s="55" t="s">
        <v>31</v>
      </c>
      <c r="Q251" s="55" t="s">
        <v>31</v>
      </c>
      <c r="R251" s="55">
        <f t="shared" si="26"/>
        <v>1</v>
      </c>
      <c r="S251" s="55" t="s">
        <v>31</v>
      </c>
      <c r="T251" s="56">
        <v>44858</v>
      </c>
      <c r="U251" s="55" t="s">
        <v>31</v>
      </c>
      <c r="V251" s="55">
        <f t="shared" si="21"/>
        <v>1</v>
      </c>
      <c r="W251" s="55" t="s">
        <v>31</v>
      </c>
      <c r="X251" s="90" t="s">
        <v>346</v>
      </c>
      <c r="Y251" s="51"/>
      <c r="Z251" s="49"/>
      <c r="AA251" s="50"/>
      <c r="AB251" s="49"/>
    </row>
    <row r="252" spans="1:28" ht="81.599999999999994" customHeight="1" x14ac:dyDescent="0.3">
      <c r="A252" s="38">
        <f t="shared" si="27"/>
        <v>244</v>
      </c>
      <c r="B252" s="39" t="s">
        <v>347</v>
      </c>
      <c r="C252" s="40">
        <v>0.30099999999999999</v>
      </c>
      <c r="D252" s="40">
        <v>0.501</v>
      </c>
      <c r="E252" s="41">
        <f t="shared" si="22"/>
        <v>0.2</v>
      </c>
      <c r="F252" s="40" t="s">
        <v>32</v>
      </c>
      <c r="G252" s="40">
        <v>5</v>
      </c>
      <c r="H252" s="40" t="s">
        <v>47</v>
      </c>
      <c r="I252" s="42" t="s">
        <v>27</v>
      </c>
      <c r="J252" s="43"/>
      <c r="K252" s="44">
        <f t="shared" si="23"/>
        <v>1</v>
      </c>
      <c r="L252" s="44" t="s">
        <v>29</v>
      </c>
      <c r="M252" s="44">
        <f t="shared" si="24"/>
        <v>1</v>
      </c>
      <c r="N252" s="44"/>
      <c r="O252" s="44">
        <f t="shared" si="25"/>
        <v>0</v>
      </c>
      <c r="P252" s="44" t="s">
        <v>31</v>
      </c>
      <c r="Q252" s="44" t="s">
        <v>31</v>
      </c>
      <c r="R252" s="44">
        <f t="shared" si="26"/>
        <v>1</v>
      </c>
      <c r="S252" s="44" t="s">
        <v>31</v>
      </c>
      <c r="T252" s="45">
        <v>44858</v>
      </c>
      <c r="U252" s="111" t="s">
        <v>29</v>
      </c>
      <c r="V252" s="44">
        <f t="shared" si="21"/>
        <v>1</v>
      </c>
      <c r="W252" s="86" t="s">
        <v>29</v>
      </c>
      <c r="X252" s="91" t="s">
        <v>348</v>
      </c>
      <c r="Y252" s="51"/>
      <c r="Z252" s="49"/>
      <c r="AA252" s="50"/>
      <c r="AB252" s="49"/>
    </row>
    <row r="253" spans="1:28" ht="86.4" x14ac:dyDescent="0.3">
      <c r="A253" s="38">
        <f t="shared" si="27"/>
        <v>245</v>
      </c>
      <c r="B253" s="52" t="s">
        <v>349</v>
      </c>
      <c r="C253" s="53">
        <v>0.72399999999999998</v>
      </c>
      <c r="D253" s="53">
        <v>0.85499999999999998</v>
      </c>
      <c r="E253" s="54">
        <f t="shared" si="22"/>
        <v>0.13100000000000001</v>
      </c>
      <c r="F253" s="53" t="s">
        <v>26</v>
      </c>
      <c r="G253" s="42" t="s">
        <v>27</v>
      </c>
      <c r="H253" s="43"/>
      <c r="I253" s="53">
        <v>5</v>
      </c>
      <c r="J253" s="53" t="s">
        <v>47</v>
      </c>
      <c r="K253" s="55">
        <f t="shared" si="23"/>
        <v>1</v>
      </c>
      <c r="L253" s="55" t="s">
        <v>29</v>
      </c>
      <c r="M253" s="55">
        <f t="shared" si="24"/>
        <v>1</v>
      </c>
      <c r="N253" s="55" t="s">
        <v>29</v>
      </c>
      <c r="O253" s="55">
        <f t="shared" si="25"/>
        <v>1</v>
      </c>
      <c r="P253" s="55" t="s">
        <v>30</v>
      </c>
      <c r="Q253" s="55" t="s">
        <v>31</v>
      </c>
      <c r="R253" s="55">
        <f t="shared" si="26"/>
        <v>1</v>
      </c>
      <c r="S253" s="55" t="s">
        <v>31</v>
      </c>
      <c r="T253" s="56">
        <v>44858</v>
      </c>
      <c r="U253" s="55" t="s">
        <v>29</v>
      </c>
      <c r="V253" s="55">
        <f t="shared" si="21"/>
        <v>1</v>
      </c>
      <c r="W253" s="57" t="s">
        <v>29</v>
      </c>
      <c r="X253" s="90" t="s">
        <v>350</v>
      </c>
      <c r="Y253" s="51"/>
      <c r="Z253" s="49"/>
      <c r="AA253" s="50"/>
      <c r="AB253" s="49"/>
    </row>
    <row r="254" spans="1:28" ht="28.8" x14ac:dyDescent="0.3">
      <c r="A254" s="38">
        <f t="shared" si="27"/>
        <v>246</v>
      </c>
      <c r="B254" s="52" t="s">
        <v>349</v>
      </c>
      <c r="C254" s="53">
        <v>1.4419999999999999</v>
      </c>
      <c r="D254" s="53">
        <v>1.68</v>
      </c>
      <c r="E254" s="54">
        <f t="shared" si="22"/>
        <v>0.23799999999999999</v>
      </c>
      <c r="F254" s="53" t="s">
        <v>32</v>
      </c>
      <c r="G254" s="53">
        <v>5</v>
      </c>
      <c r="H254" s="53" t="s">
        <v>47</v>
      </c>
      <c r="I254" s="42" t="s">
        <v>27</v>
      </c>
      <c r="J254" s="43"/>
      <c r="K254" s="55">
        <f t="shared" si="23"/>
        <v>1</v>
      </c>
      <c r="L254" s="55" t="s">
        <v>31</v>
      </c>
      <c r="M254" s="55">
        <f t="shared" si="24"/>
        <v>1</v>
      </c>
      <c r="N254" s="55" t="s">
        <v>31</v>
      </c>
      <c r="O254" s="55">
        <f t="shared" si="25"/>
        <v>1</v>
      </c>
      <c r="P254" s="55" t="s">
        <v>31</v>
      </c>
      <c r="Q254" s="55" t="s">
        <v>31</v>
      </c>
      <c r="R254" s="55">
        <f t="shared" si="26"/>
        <v>1</v>
      </c>
      <c r="S254" s="55" t="s">
        <v>31</v>
      </c>
      <c r="T254" s="56">
        <v>44858</v>
      </c>
      <c r="U254" s="55" t="s">
        <v>31</v>
      </c>
      <c r="V254" s="55">
        <f t="shared" si="21"/>
        <v>1</v>
      </c>
      <c r="W254" s="57" t="s">
        <v>29</v>
      </c>
      <c r="X254" s="90" t="s">
        <v>351</v>
      </c>
      <c r="Y254" s="51"/>
      <c r="Z254" s="49"/>
      <c r="AA254" s="50"/>
      <c r="AB254" s="49"/>
    </row>
    <row r="255" spans="1:28" ht="43.2" x14ac:dyDescent="0.3">
      <c r="A255" s="38">
        <f t="shared" si="27"/>
        <v>247</v>
      </c>
      <c r="B255" s="52" t="s">
        <v>349</v>
      </c>
      <c r="C255" s="53">
        <v>1.68</v>
      </c>
      <c r="D255" s="53">
        <v>2.3159999999999998</v>
      </c>
      <c r="E255" s="54">
        <f t="shared" si="22"/>
        <v>0.6359999999999999</v>
      </c>
      <c r="F255" s="53" t="s">
        <v>26</v>
      </c>
      <c r="G255" s="42" t="s">
        <v>27</v>
      </c>
      <c r="H255" s="43"/>
      <c r="I255" s="53">
        <v>5</v>
      </c>
      <c r="J255" s="53" t="s">
        <v>47</v>
      </c>
      <c r="K255" s="55">
        <f t="shared" si="23"/>
        <v>1</v>
      </c>
      <c r="L255" s="55" t="s">
        <v>31</v>
      </c>
      <c r="M255" s="55">
        <f t="shared" si="24"/>
        <v>1</v>
      </c>
      <c r="N255" s="55" t="s">
        <v>31</v>
      </c>
      <c r="O255" s="55">
        <f t="shared" si="25"/>
        <v>1</v>
      </c>
      <c r="P255" s="55" t="s">
        <v>31</v>
      </c>
      <c r="Q255" s="55" t="s">
        <v>31</v>
      </c>
      <c r="R255" s="55">
        <f t="shared" si="26"/>
        <v>1</v>
      </c>
      <c r="S255" s="55" t="s">
        <v>31</v>
      </c>
      <c r="T255" s="56">
        <v>44858</v>
      </c>
      <c r="U255" s="55" t="s">
        <v>31</v>
      </c>
      <c r="V255" s="55">
        <f t="shared" si="21"/>
        <v>1</v>
      </c>
      <c r="W255" s="55" t="s">
        <v>31</v>
      </c>
      <c r="X255" s="90" t="s">
        <v>352</v>
      </c>
      <c r="Y255" s="51"/>
      <c r="Z255" s="49"/>
      <c r="AA255" s="50"/>
      <c r="AB255" s="49"/>
    </row>
    <row r="256" spans="1:28" ht="43.2" x14ac:dyDescent="0.3">
      <c r="A256" s="38">
        <f t="shared" si="27"/>
        <v>248</v>
      </c>
      <c r="B256" s="76" t="s">
        <v>349</v>
      </c>
      <c r="C256" s="77">
        <v>2.3159999999999998</v>
      </c>
      <c r="D256" s="77">
        <v>2.5049999999999999</v>
      </c>
      <c r="E256" s="54">
        <f t="shared" si="22"/>
        <v>0.18900000000000006</v>
      </c>
      <c r="F256" s="78" t="s">
        <v>26</v>
      </c>
      <c r="G256" s="42" t="s">
        <v>27</v>
      </c>
      <c r="H256" s="43"/>
      <c r="I256" s="53">
        <v>5</v>
      </c>
      <c r="J256" s="53" t="s">
        <v>47</v>
      </c>
      <c r="K256" s="55">
        <f t="shared" si="23"/>
        <v>1</v>
      </c>
      <c r="L256" s="55" t="s">
        <v>31</v>
      </c>
      <c r="M256" s="55">
        <f t="shared" si="24"/>
        <v>1</v>
      </c>
      <c r="N256" s="55" t="s">
        <v>31</v>
      </c>
      <c r="O256" s="55">
        <f t="shared" si="25"/>
        <v>1</v>
      </c>
      <c r="P256" s="55" t="s">
        <v>31</v>
      </c>
      <c r="Q256" s="55" t="s">
        <v>31</v>
      </c>
      <c r="R256" s="55">
        <f t="shared" si="26"/>
        <v>1</v>
      </c>
      <c r="S256" s="55" t="s">
        <v>31</v>
      </c>
      <c r="T256" s="56">
        <v>44858</v>
      </c>
      <c r="U256" s="55" t="s">
        <v>31</v>
      </c>
      <c r="V256" s="55">
        <f t="shared" si="21"/>
        <v>1</v>
      </c>
      <c r="W256" s="57" t="s">
        <v>29</v>
      </c>
      <c r="X256" s="90" t="s">
        <v>353</v>
      </c>
      <c r="Y256" s="51"/>
      <c r="Z256" s="49"/>
      <c r="AA256" s="50"/>
      <c r="AB256" s="49"/>
    </row>
    <row r="257" spans="1:28" ht="72" x14ac:dyDescent="0.3">
      <c r="A257" s="38">
        <f t="shared" si="27"/>
        <v>249</v>
      </c>
      <c r="B257" s="39" t="s">
        <v>354</v>
      </c>
      <c r="C257" s="40">
        <v>0.91200000000000003</v>
      </c>
      <c r="D257" s="40">
        <v>0.97699999999999998</v>
      </c>
      <c r="E257" s="41">
        <f t="shared" si="22"/>
        <v>6.4999999999999947E-2</v>
      </c>
      <c r="F257" s="40" t="s">
        <v>26</v>
      </c>
      <c r="G257" s="42" t="s">
        <v>27</v>
      </c>
      <c r="H257" s="43"/>
      <c r="I257" s="40">
        <v>5</v>
      </c>
      <c r="J257" s="40" t="s">
        <v>33</v>
      </c>
      <c r="K257" s="44">
        <f t="shared" si="23"/>
        <v>1</v>
      </c>
      <c r="L257" s="44" t="s">
        <v>29</v>
      </c>
      <c r="M257" s="44">
        <f t="shared" si="24"/>
        <v>1</v>
      </c>
      <c r="N257" s="44" t="s">
        <v>29</v>
      </c>
      <c r="O257" s="44">
        <f t="shared" si="25"/>
        <v>1</v>
      </c>
      <c r="P257" s="44" t="s">
        <v>29</v>
      </c>
      <c r="Q257" s="44" t="s">
        <v>30</v>
      </c>
      <c r="R257" s="44">
        <f t="shared" si="26"/>
        <v>0</v>
      </c>
      <c r="S257" s="44" t="s">
        <v>30</v>
      </c>
      <c r="T257" s="45">
        <v>44858</v>
      </c>
      <c r="U257" s="110" t="s">
        <v>30</v>
      </c>
      <c r="V257" s="44">
        <f t="shared" si="21"/>
        <v>0</v>
      </c>
      <c r="W257" s="86" t="s">
        <v>29</v>
      </c>
      <c r="X257" s="112" t="s">
        <v>355</v>
      </c>
      <c r="Y257" s="51" t="s">
        <v>74</v>
      </c>
      <c r="Z257" s="49" t="s">
        <v>75</v>
      </c>
      <c r="AA257" s="50" t="s">
        <v>115</v>
      </c>
      <c r="AB257" s="49" t="s">
        <v>356</v>
      </c>
    </row>
    <row r="258" spans="1:28" ht="57.6" x14ac:dyDescent="0.3">
      <c r="A258" s="38">
        <f t="shared" si="27"/>
        <v>250</v>
      </c>
      <c r="B258" s="39" t="s">
        <v>354</v>
      </c>
      <c r="C258" s="40">
        <v>0.91200000000000003</v>
      </c>
      <c r="D258" s="40">
        <v>1.2330000000000001</v>
      </c>
      <c r="E258" s="41">
        <f t="shared" si="22"/>
        <v>0.32100000000000006</v>
      </c>
      <c r="F258" s="40" t="s">
        <v>32</v>
      </c>
      <c r="G258" s="40">
        <v>5</v>
      </c>
      <c r="H258" s="40" t="s">
        <v>33</v>
      </c>
      <c r="I258" s="42" t="s">
        <v>27</v>
      </c>
      <c r="J258" s="43"/>
      <c r="K258" s="44">
        <f t="shared" si="23"/>
        <v>1</v>
      </c>
      <c r="L258" s="44" t="s">
        <v>29</v>
      </c>
      <c r="M258" s="44">
        <f t="shared" si="24"/>
        <v>1</v>
      </c>
      <c r="N258" s="44" t="s">
        <v>29</v>
      </c>
      <c r="O258" s="44">
        <f t="shared" si="25"/>
        <v>1</v>
      </c>
      <c r="P258" s="44" t="s">
        <v>29</v>
      </c>
      <c r="Q258" s="44" t="s">
        <v>31</v>
      </c>
      <c r="R258" s="44">
        <f t="shared" si="26"/>
        <v>1</v>
      </c>
      <c r="S258" s="44" t="s">
        <v>31</v>
      </c>
      <c r="T258" s="45">
        <v>44858</v>
      </c>
      <c r="U258" s="111" t="s">
        <v>29</v>
      </c>
      <c r="V258" s="44">
        <f t="shared" ref="V258:V321" si="28">IF(U258="Y",1,IF(U258="n/a",1,0))</f>
        <v>1</v>
      </c>
      <c r="W258" s="86" t="s">
        <v>29</v>
      </c>
      <c r="X258" s="91" t="s">
        <v>357</v>
      </c>
      <c r="Y258" s="51"/>
      <c r="Z258" s="49"/>
      <c r="AA258" s="50"/>
      <c r="AB258" s="49"/>
    </row>
    <row r="259" spans="1:28" x14ac:dyDescent="0.3">
      <c r="A259" s="38">
        <f t="shared" si="27"/>
        <v>251</v>
      </c>
      <c r="B259" s="52" t="s">
        <v>358</v>
      </c>
      <c r="C259" s="53">
        <v>0</v>
      </c>
      <c r="D259" s="53">
        <v>0.16700000000000001</v>
      </c>
      <c r="E259" s="54">
        <f t="shared" si="22"/>
        <v>0.16700000000000001</v>
      </c>
      <c r="F259" s="53" t="s">
        <v>26</v>
      </c>
      <c r="G259" s="42" t="s">
        <v>27</v>
      </c>
      <c r="H259" s="43"/>
      <c r="I259" s="53">
        <v>8</v>
      </c>
      <c r="J259" s="53" t="s">
        <v>31</v>
      </c>
      <c r="K259" s="55">
        <f t="shared" si="23"/>
        <v>1</v>
      </c>
      <c r="L259" s="55" t="s">
        <v>31</v>
      </c>
      <c r="M259" s="55">
        <f t="shared" si="24"/>
        <v>1</v>
      </c>
      <c r="N259" s="55" t="s">
        <v>31</v>
      </c>
      <c r="O259" s="55">
        <f t="shared" si="25"/>
        <v>1</v>
      </c>
      <c r="P259" s="55" t="s">
        <v>31</v>
      </c>
      <c r="Q259" s="55" t="s">
        <v>31</v>
      </c>
      <c r="R259" s="55">
        <f t="shared" si="26"/>
        <v>1</v>
      </c>
      <c r="S259" s="55" t="s">
        <v>31</v>
      </c>
      <c r="T259" s="56">
        <v>44865</v>
      </c>
      <c r="U259" s="55" t="s">
        <v>31</v>
      </c>
      <c r="V259" s="55">
        <f t="shared" si="28"/>
        <v>1</v>
      </c>
      <c r="W259" s="55" t="s">
        <v>31</v>
      </c>
      <c r="X259" s="90" t="s">
        <v>359</v>
      </c>
      <c r="Y259" s="51"/>
      <c r="Z259" s="49"/>
      <c r="AA259" s="50"/>
      <c r="AB259" s="49"/>
    </row>
    <row r="260" spans="1:28" x14ac:dyDescent="0.3">
      <c r="A260" s="38">
        <f t="shared" si="27"/>
        <v>252</v>
      </c>
      <c r="B260" s="39" t="s">
        <v>360</v>
      </c>
      <c r="C260" s="40">
        <v>0.94099999999999995</v>
      </c>
      <c r="D260" s="40">
        <v>1.3680000000000001</v>
      </c>
      <c r="E260" s="41">
        <f t="shared" si="22"/>
        <v>0.42700000000000016</v>
      </c>
      <c r="F260" s="40" t="s">
        <v>26</v>
      </c>
      <c r="G260" s="42" t="s">
        <v>27</v>
      </c>
      <c r="H260" s="43"/>
      <c r="I260" s="40">
        <v>5</v>
      </c>
      <c r="J260" s="40" t="s">
        <v>31</v>
      </c>
      <c r="K260" s="44">
        <f t="shared" si="23"/>
        <v>1</v>
      </c>
      <c r="L260" s="44" t="s">
        <v>31</v>
      </c>
      <c r="M260" s="44">
        <f t="shared" si="24"/>
        <v>1</v>
      </c>
      <c r="N260" s="44" t="s">
        <v>31</v>
      </c>
      <c r="O260" s="44">
        <f t="shared" si="25"/>
        <v>1</v>
      </c>
      <c r="P260" s="44" t="s">
        <v>31</v>
      </c>
      <c r="Q260" s="44" t="s">
        <v>31</v>
      </c>
      <c r="R260" s="44">
        <f t="shared" si="26"/>
        <v>1</v>
      </c>
      <c r="S260" s="44" t="s">
        <v>31</v>
      </c>
      <c r="T260" s="45">
        <v>44865</v>
      </c>
      <c r="U260" s="44" t="s">
        <v>31</v>
      </c>
      <c r="V260" s="44">
        <f t="shared" si="28"/>
        <v>1</v>
      </c>
      <c r="W260" s="44" t="s">
        <v>31</v>
      </c>
      <c r="X260" s="91" t="s">
        <v>359</v>
      </c>
      <c r="Y260" s="51"/>
      <c r="Z260" s="49"/>
      <c r="AA260" s="50"/>
      <c r="AB260" s="49"/>
    </row>
    <row r="261" spans="1:28" x14ac:dyDescent="0.3">
      <c r="A261" s="38">
        <f t="shared" si="27"/>
        <v>253</v>
      </c>
      <c r="B261" s="39" t="s">
        <v>360</v>
      </c>
      <c r="C261" s="40">
        <v>2.847</v>
      </c>
      <c r="D261" s="40">
        <v>3.032</v>
      </c>
      <c r="E261" s="41">
        <f t="shared" si="22"/>
        <v>0.18500000000000005</v>
      </c>
      <c r="F261" s="40" t="s">
        <v>32</v>
      </c>
      <c r="G261" s="40">
        <v>5</v>
      </c>
      <c r="H261" s="40" t="s">
        <v>31</v>
      </c>
      <c r="I261" s="42" t="s">
        <v>27</v>
      </c>
      <c r="J261" s="43"/>
      <c r="K261" s="44">
        <f t="shared" si="23"/>
        <v>1</v>
      </c>
      <c r="L261" s="44" t="s">
        <v>31</v>
      </c>
      <c r="M261" s="44">
        <f t="shared" si="24"/>
        <v>1</v>
      </c>
      <c r="N261" s="44" t="s">
        <v>31</v>
      </c>
      <c r="O261" s="44">
        <f t="shared" si="25"/>
        <v>1</v>
      </c>
      <c r="P261" s="44" t="s">
        <v>31</v>
      </c>
      <c r="Q261" s="44" t="s">
        <v>31</v>
      </c>
      <c r="R261" s="44">
        <f t="shared" si="26"/>
        <v>1</v>
      </c>
      <c r="S261" s="44" t="s">
        <v>31</v>
      </c>
      <c r="T261" s="45">
        <v>44865</v>
      </c>
      <c r="U261" s="44" t="s">
        <v>31</v>
      </c>
      <c r="V261" s="44">
        <f t="shared" si="28"/>
        <v>1</v>
      </c>
      <c r="W261" s="44" t="s">
        <v>31</v>
      </c>
      <c r="X261" s="91" t="s">
        <v>359</v>
      </c>
      <c r="Y261" s="51"/>
      <c r="Z261" s="49"/>
      <c r="AA261" s="50"/>
      <c r="AB261" s="49"/>
    </row>
    <row r="262" spans="1:28" ht="72" x14ac:dyDescent="0.3">
      <c r="A262" s="38">
        <f t="shared" si="27"/>
        <v>254</v>
      </c>
      <c r="B262" s="52" t="s">
        <v>361</v>
      </c>
      <c r="C262" s="53">
        <v>18.327999999999999</v>
      </c>
      <c r="D262" s="53">
        <v>18.361999999999998</v>
      </c>
      <c r="E262" s="54">
        <f t="shared" si="22"/>
        <v>3.399999999999892E-2</v>
      </c>
      <c r="F262" s="53" t="s">
        <v>26</v>
      </c>
      <c r="G262" s="42" t="s">
        <v>27</v>
      </c>
      <c r="H262" s="43"/>
      <c r="I262" s="53">
        <v>6</v>
      </c>
      <c r="J262" s="53" t="s">
        <v>28</v>
      </c>
      <c r="K262" s="55">
        <f t="shared" si="23"/>
        <v>1</v>
      </c>
      <c r="L262" s="55" t="s">
        <v>31</v>
      </c>
      <c r="M262" s="55">
        <f t="shared" si="24"/>
        <v>1</v>
      </c>
      <c r="N262" s="55" t="s">
        <v>31</v>
      </c>
      <c r="O262" s="55">
        <f t="shared" si="25"/>
        <v>1</v>
      </c>
      <c r="P262" s="55" t="s">
        <v>31</v>
      </c>
      <c r="Q262" s="55" t="s">
        <v>31</v>
      </c>
      <c r="R262" s="55">
        <f t="shared" si="26"/>
        <v>1</v>
      </c>
      <c r="S262" s="55" t="s">
        <v>31</v>
      </c>
      <c r="T262" s="56">
        <v>44865</v>
      </c>
      <c r="U262" s="55" t="s">
        <v>29</v>
      </c>
      <c r="V262" s="55">
        <f t="shared" si="28"/>
        <v>1</v>
      </c>
      <c r="W262" s="57" t="s">
        <v>29</v>
      </c>
      <c r="X262" s="90" t="s">
        <v>362</v>
      </c>
      <c r="Y262" s="51"/>
      <c r="Z262" s="49"/>
      <c r="AA262" s="50"/>
      <c r="AB262" s="49"/>
    </row>
    <row r="263" spans="1:28" ht="28.8" x14ac:dyDescent="0.3">
      <c r="A263" s="38">
        <f t="shared" si="27"/>
        <v>255</v>
      </c>
      <c r="B263" s="76" t="s">
        <v>361</v>
      </c>
      <c r="C263" s="77">
        <v>19.478999999999999</v>
      </c>
      <c r="D263" s="77">
        <v>19.553999999999998</v>
      </c>
      <c r="E263" s="54">
        <f t="shared" si="22"/>
        <v>7.4999999999999289E-2</v>
      </c>
      <c r="F263" s="78" t="s">
        <v>32</v>
      </c>
      <c r="G263" s="53">
        <v>6</v>
      </c>
      <c r="H263" s="53" t="s">
        <v>47</v>
      </c>
      <c r="I263" s="42" t="s">
        <v>27</v>
      </c>
      <c r="J263" s="43"/>
      <c r="K263" s="55">
        <f t="shared" si="23"/>
        <v>1</v>
      </c>
      <c r="L263" s="55" t="s">
        <v>31</v>
      </c>
      <c r="M263" s="55">
        <f t="shared" si="24"/>
        <v>1</v>
      </c>
      <c r="N263" s="55" t="s">
        <v>31</v>
      </c>
      <c r="O263" s="55">
        <f t="shared" si="25"/>
        <v>1</v>
      </c>
      <c r="P263" s="55" t="s">
        <v>31</v>
      </c>
      <c r="Q263" s="55" t="s">
        <v>31</v>
      </c>
      <c r="R263" s="55">
        <f t="shared" si="26"/>
        <v>1</v>
      </c>
      <c r="S263" s="55" t="s">
        <v>31</v>
      </c>
      <c r="T263" s="56">
        <v>44865</v>
      </c>
      <c r="U263" s="55" t="s">
        <v>29</v>
      </c>
      <c r="V263" s="55">
        <f t="shared" si="28"/>
        <v>1</v>
      </c>
      <c r="W263" s="55" t="s">
        <v>31</v>
      </c>
      <c r="X263" s="90" t="s">
        <v>363</v>
      </c>
      <c r="Y263" s="51"/>
      <c r="Z263" s="49"/>
      <c r="AA263" s="50"/>
      <c r="AB263" s="49"/>
    </row>
    <row r="264" spans="1:28" ht="72" x14ac:dyDescent="0.3">
      <c r="A264" s="38">
        <f t="shared" si="27"/>
        <v>256</v>
      </c>
      <c r="B264" s="39" t="s">
        <v>364</v>
      </c>
      <c r="C264" s="40">
        <v>0.19400000000000001</v>
      </c>
      <c r="D264" s="40">
        <v>0.90500000000000003</v>
      </c>
      <c r="E264" s="41">
        <f t="shared" si="22"/>
        <v>0.71100000000000008</v>
      </c>
      <c r="F264" s="40" t="s">
        <v>32</v>
      </c>
      <c r="G264" s="40">
        <v>5</v>
      </c>
      <c r="H264" s="40" t="s">
        <v>47</v>
      </c>
      <c r="I264" s="42" t="s">
        <v>27</v>
      </c>
      <c r="J264" s="43"/>
      <c r="K264" s="44">
        <f t="shared" si="23"/>
        <v>1</v>
      </c>
      <c r="L264" s="44" t="s">
        <v>31</v>
      </c>
      <c r="M264" s="44">
        <f t="shared" si="24"/>
        <v>1</v>
      </c>
      <c r="N264" s="44" t="s">
        <v>31</v>
      </c>
      <c r="O264" s="44">
        <f t="shared" si="25"/>
        <v>1</v>
      </c>
      <c r="P264" s="44" t="s">
        <v>31</v>
      </c>
      <c r="Q264" s="44" t="s">
        <v>31</v>
      </c>
      <c r="R264" s="44">
        <f t="shared" si="26"/>
        <v>1</v>
      </c>
      <c r="S264" s="44" t="s">
        <v>31</v>
      </c>
      <c r="T264" s="45">
        <v>44865</v>
      </c>
      <c r="U264" s="44" t="s">
        <v>29</v>
      </c>
      <c r="V264" s="44">
        <f t="shared" si="28"/>
        <v>1</v>
      </c>
      <c r="W264" s="86" t="s">
        <v>29</v>
      </c>
      <c r="X264" s="91" t="s">
        <v>365</v>
      </c>
      <c r="Y264" s="51"/>
      <c r="Z264" s="49"/>
      <c r="AA264" s="50"/>
      <c r="AB264" s="49"/>
    </row>
    <row r="265" spans="1:28" x14ac:dyDescent="0.3">
      <c r="A265" s="38">
        <f t="shared" si="27"/>
        <v>257</v>
      </c>
      <c r="B265" s="39" t="s">
        <v>364</v>
      </c>
      <c r="C265" s="40">
        <v>26.782</v>
      </c>
      <c r="D265" s="40">
        <v>26.824000000000002</v>
      </c>
      <c r="E265" s="41">
        <f t="shared" si="22"/>
        <v>4.2000000000001592E-2</v>
      </c>
      <c r="F265" s="40" t="s">
        <v>32</v>
      </c>
      <c r="G265" s="40">
        <v>5</v>
      </c>
      <c r="H265" s="40" t="s">
        <v>47</v>
      </c>
      <c r="I265" s="42" t="s">
        <v>27</v>
      </c>
      <c r="J265" s="43"/>
      <c r="K265" s="44">
        <f t="shared" si="23"/>
        <v>1</v>
      </c>
      <c r="L265" s="44" t="s">
        <v>31</v>
      </c>
      <c r="M265" s="44">
        <f t="shared" si="24"/>
        <v>1</v>
      </c>
      <c r="N265" s="44" t="s">
        <v>31</v>
      </c>
      <c r="O265" s="44">
        <f t="shared" si="25"/>
        <v>1</v>
      </c>
      <c r="P265" s="44" t="s">
        <v>31</v>
      </c>
      <c r="Q265" s="44" t="s">
        <v>31</v>
      </c>
      <c r="R265" s="44">
        <f t="shared" si="26"/>
        <v>1</v>
      </c>
      <c r="S265" s="44" t="s">
        <v>31</v>
      </c>
      <c r="T265" s="45">
        <v>44865</v>
      </c>
      <c r="U265" s="44" t="s">
        <v>31</v>
      </c>
      <c r="V265" s="44">
        <f t="shared" si="28"/>
        <v>1</v>
      </c>
      <c r="W265" s="44" t="s">
        <v>31</v>
      </c>
      <c r="X265" s="91" t="s">
        <v>366</v>
      </c>
      <c r="Y265" s="51"/>
      <c r="Z265" s="49"/>
      <c r="AA265" s="50"/>
      <c r="AB265" s="49"/>
    </row>
    <row r="266" spans="1:28" ht="158.4" x14ac:dyDescent="0.3">
      <c r="A266" s="38">
        <f t="shared" si="27"/>
        <v>258</v>
      </c>
      <c r="B266" s="52" t="s">
        <v>367</v>
      </c>
      <c r="C266" s="53">
        <v>0</v>
      </c>
      <c r="D266" s="53">
        <v>2.2749999999999999</v>
      </c>
      <c r="E266" s="54">
        <f t="shared" ref="E266:E329" si="29">D266-C266</f>
        <v>2.2749999999999999</v>
      </c>
      <c r="F266" s="53" t="s">
        <v>26</v>
      </c>
      <c r="G266" s="42" t="s">
        <v>27</v>
      </c>
      <c r="H266" s="43"/>
      <c r="I266" s="53">
        <v>5</v>
      </c>
      <c r="J266" s="53" t="s">
        <v>33</v>
      </c>
      <c r="K266" s="55">
        <f t="shared" ref="K266:K329" si="30">IF($F266="L",IF(G266&gt;=5,1,0),IF($F266="R",IF($I266&gt;=5,1,0),0))</f>
        <v>1</v>
      </c>
      <c r="L266" s="55" t="s">
        <v>29</v>
      </c>
      <c r="M266" s="55">
        <f t="shared" ref="M266:M329" si="31">IF(L266="Y",1,IF(L266="n/a",1,0))</f>
        <v>1</v>
      </c>
      <c r="N266" s="55" t="s">
        <v>29</v>
      </c>
      <c r="O266" s="55">
        <f t="shared" ref="O266:O329" si="32">IF(N266="Y",1,IF(N266="n/a",1,0))</f>
        <v>1</v>
      </c>
      <c r="P266" s="55" t="s">
        <v>29</v>
      </c>
      <c r="Q266" s="55" t="s">
        <v>30</v>
      </c>
      <c r="R266" s="55">
        <f t="shared" ref="R266:R329" si="33">IF(Q266="Y",1,IF(Q266="n/a",1,0))</f>
        <v>0</v>
      </c>
      <c r="S266" s="55" t="s">
        <v>30</v>
      </c>
      <c r="T266" s="56">
        <v>44865</v>
      </c>
      <c r="U266" s="55" t="s">
        <v>30</v>
      </c>
      <c r="V266" s="55">
        <f t="shared" si="28"/>
        <v>0</v>
      </c>
      <c r="W266" s="57" t="s">
        <v>29</v>
      </c>
      <c r="X266" s="90" t="s">
        <v>368</v>
      </c>
      <c r="Y266" s="51" t="s">
        <v>74</v>
      </c>
      <c r="Z266" s="49" t="s">
        <v>369</v>
      </c>
      <c r="AA266" s="49" t="s">
        <v>115</v>
      </c>
      <c r="AB266" s="49" t="s">
        <v>116</v>
      </c>
    </row>
    <row r="267" spans="1:28" ht="72" x14ac:dyDescent="0.3">
      <c r="A267" s="38">
        <f t="shared" ref="A267:A330" si="34">A266+1</f>
        <v>259</v>
      </c>
      <c r="B267" s="52" t="s">
        <v>367</v>
      </c>
      <c r="C267" s="53">
        <v>2.3620000000000001</v>
      </c>
      <c r="D267" s="53">
        <v>2.581</v>
      </c>
      <c r="E267" s="54">
        <f t="shared" si="29"/>
        <v>0.21899999999999986</v>
      </c>
      <c r="F267" s="53" t="s">
        <v>26</v>
      </c>
      <c r="G267" s="42" t="s">
        <v>27</v>
      </c>
      <c r="H267" s="43"/>
      <c r="I267" s="53">
        <v>5</v>
      </c>
      <c r="J267" s="53" t="s">
        <v>33</v>
      </c>
      <c r="K267" s="55">
        <f t="shared" si="30"/>
        <v>1</v>
      </c>
      <c r="L267" s="55" t="s">
        <v>29</v>
      </c>
      <c r="M267" s="55">
        <f t="shared" si="31"/>
        <v>1</v>
      </c>
      <c r="N267" s="55" t="s">
        <v>29</v>
      </c>
      <c r="O267" s="55">
        <f t="shared" si="32"/>
        <v>1</v>
      </c>
      <c r="P267" s="55" t="s">
        <v>29</v>
      </c>
      <c r="Q267" s="55" t="s">
        <v>30</v>
      </c>
      <c r="R267" s="55">
        <f t="shared" si="33"/>
        <v>0</v>
      </c>
      <c r="S267" s="55" t="s">
        <v>30</v>
      </c>
      <c r="T267" s="56">
        <v>44865</v>
      </c>
      <c r="U267" s="55" t="s">
        <v>30</v>
      </c>
      <c r="V267" s="55">
        <f t="shared" si="28"/>
        <v>0</v>
      </c>
      <c r="W267" s="57" t="s">
        <v>29</v>
      </c>
      <c r="X267" s="90" t="s">
        <v>370</v>
      </c>
      <c r="Y267" s="51" t="s">
        <v>74</v>
      </c>
      <c r="Z267" s="49" t="s">
        <v>240</v>
      </c>
      <c r="AA267" s="49" t="s">
        <v>115</v>
      </c>
      <c r="AB267" s="49" t="s">
        <v>116</v>
      </c>
    </row>
    <row r="268" spans="1:28" x14ac:dyDescent="0.3">
      <c r="A268" s="38">
        <f t="shared" si="34"/>
        <v>260</v>
      </c>
      <c r="B268" s="39" t="s">
        <v>371</v>
      </c>
      <c r="C268" s="40">
        <v>13.686</v>
      </c>
      <c r="D268" s="40">
        <v>13.715999999999999</v>
      </c>
      <c r="E268" s="41">
        <f t="shared" si="29"/>
        <v>2.9999999999999361E-2</v>
      </c>
      <c r="F268" s="40" t="s">
        <v>32</v>
      </c>
      <c r="G268" s="40">
        <v>6</v>
      </c>
      <c r="H268" s="40" t="s">
        <v>33</v>
      </c>
      <c r="I268" s="42" t="s">
        <v>27</v>
      </c>
      <c r="J268" s="43"/>
      <c r="K268" s="44">
        <f t="shared" si="30"/>
        <v>1</v>
      </c>
      <c r="L268" s="44" t="s">
        <v>29</v>
      </c>
      <c r="M268" s="44">
        <f t="shared" si="31"/>
        <v>1</v>
      </c>
      <c r="N268" s="44" t="s">
        <v>29</v>
      </c>
      <c r="O268" s="44">
        <f t="shared" si="32"/>
        <v>1</v>
      </c>
      <c r="P268" s="44" t="s">
        <v>31</v>
      </c>
      <c r="Q268" s="44" t="s">
        <v>31</v>
      </c>
      <c r="R268" s="44">
        <f t="shared" si="33"/>
        <v>1</v>
      </c>
      <c r="S268" s="44" t="s">
        <v>31</v>
      </c>
      <c r="T268" s="45">
        <v>44865</v>
      </c>
      <c r="U268" s="44" t="s">
        <v>29</v>
      </c>
      <c r="V268" s="44">
        <f t="shared" si="28"/>
        <v>1</v>
      </c>
      <c r="W268" s="86" t="s">
        <v>29</v>
      </c>
      <c r="X268" s="91" t="s">
        <v>372</v>
      </c>
      <c r="Y268" s="51"/>
      <c r="Z268" s="49"/>
      <c r="AA268" s="50"/>
      <c r="AB268" s="49"/>
    </row>
    <row r="269" spans="1:28" ht="43.2" x14ac:dyDescent="0.3">
      <c r="A269" s="38">
        <f t="shared" si="34"/>
        <v>261</v>
      </c>
      <c r="B269" s="52" t="s">
        <v>373</v>
      </c>
      <c r="C269" s="53">
        <v>10.88</v>
      </c>
      <c r="D269" s="53">
        <v>10.97</v>
      </c>
      <c r="E269" s="54">
        <f t="shared" si="29"/>
        <v>8.9999999999999858E-2</v>
      </c>
      <c r="F269" s="53" t="s">
        <v>32</v>
      </c>
      <c r="G269" s="53">
        <v>5</v>
      </c>
      <c r="H269" s="53" t="s">
        <v>33</v>
      </c>
      <c r="I269" s="42" t="s">
        <v>27</v>
      </c>
      <c r="J269" s="43"/>
      <c r="K269" s="55">
        <f t="shared" si="30"/>
        <v>1</v>
      </c>
      <c r="L269" s="55" t="s">
        <v>31</v>
      </c>
      <c r="M269" s="55">
        <f t="shared" si="31"/>
        <v>1</v>
      </c>
      <c r="N269" s="55" t="s">
        <v>31</v>
      </c>
      <c r="O269" s="55">
        <f t="shared" si="32"/>
        <v>1</v>
      </c>
      <c r="P269" s="55" t="s">
        <v>31</v>
      </c>
      <c r="Q269" s="55" t="s">
        <v>31</v>
      </c>
      <c r="R269" s="55">
        <f t="shared" si="33"/>
        <v>1</v>
      </c>
      <c r="S269" s="55" t="s">
        <v>31</v>
      </c>
      <c r="T269" s="56">
        <v>44865</v>
      </c>
      <c r="U269" s="55" t="s">
        <v>29</v>
      </c>
      <c r="V269" s="55">
        <f t="shared" si="28"/>
        <v>1</v>
      </c>
      <c r="W269" s="57" t="s">
        <v>29</v>
      </c>
      <c r="X269" s="90" t="s">
        <v>374</v>
      </c>
      <c r="Y269" s="51"/>
      <c r="Z269" s="49"/>
      <c r="AA269" s="50"/>
      <c r="AB269" s="49"/>
    </row>
    <row r="270" spans="1:28" ht="28.8" x14ac:dyDescent="0.3">
      <c r="A270" s="38">
        <f t="shared" si="34"/>
        <v>262</v>
      </c>
      <c r="B270" s="52" t="s">
        <v>373</v>
      </c>
      <c r="C270" s="53">
        <v>11.26</v>
      </c>
      <c r="D270" s="53">
        <v>11.275</v>
      </c>
      <c r="E270" s="54">
        <f t="shared" si="29"/>
        <v>1.5000000000000568E-2</v>
      </c>
      <c r="F270" s="53" t="s">
        <v>26</v>
      </c>
      <c r="G270" s="42" t="s">
        <v>27</v>
      </c>
      <c r="H270" s="43"/>
      <c r="I270" s="53">
        <v>7</v>
      </c>
      <c r="J270" s="53" t="s">
        <v>33</v>
      </c>
      <c r="K270" s="55">
        <f t="shared" si="30"/>
        <v>1</v>
      </c>
      <c r="L270" s="55" t="s">
        <v>31</v>
      </c>
      <c r="M270" s="55">
        <f t="shared" si="31"/>
        <v>1</v>
      </c>
      <c r="N270" s="55" t="s">
        <v>31</v>
      </c>
      <c r="O270" s="55">
        <f t="shared" si="32"/>
        <v>1</v>
      </c>
      <c r="P270" s="55" t="s">
        <v>31</v>
      </c>
      <c r="Q270" s="55" t="s">
        <v>31</v>
      </c>
      <c r="R270" s="55">
        <f t="shared" si="33"/>
        <v>1</v>
      </c>
      <c r="S270" s="55" t="s">
        <v>31</v>
      </c>
      <c r="T270" s="56">
        <v>44865</v>
      </c>
      <c r="U270" s="55" t="s">
        <v>29</v>
      </c>
      <c r="V270" s="55">
        <f t="shared" si="28"/>
        <v>1</v>
      </c>
      <c r="W270" s="55" t="s">
        <v>31</v>
      </c>
      <c r="X270" s="90" t="s">
        <v>375</v>
      </c>
      <c r="Y270" s="51"/>
      <c r="Z270" s="49"/>
      <c r="AA270" s="50"/>
      <c r="AB270" s="49"/>
    </row>
    <row r="271" spans="1:28" ht="43.2" x14ac:dyDescent="0.3">
      <c r="A271" s="38">
        <f t="shared" si="34"/>
        <v>263</v>
      </c>
      <c r="B271" s="52" t="s">
        <v>373</v>
      </c>
      <c r="C271" s="53">
        <v>11.3</v>
      </c>
      <c r="D271" s="53">
        <v>11.39</v>
      </c>
      <c r="E271" s="54">
        <f t="shared" si="29"/>
        <v>8.9999999999999858E-2</v>
      </c>
      <c r="F271" s="53" t="s">
        <v>26</v>
      </c>
      <c r="G271" s="42" t="s">
        <v>27</v>
      </c>
      <c r="H271" s="43"/>
      <c r="I271" s="53">
        <v>8</v>
      </c>
      <c r="J271" s="53" t="s">
        <v>33</v>
      </c>
      <c r="K271" s="55">
        <f t="shared" si="30"/>
        <v>1</v>
      </c>
      <c r="L271" s="55" t="s">
        <v>29</v>
      </c>
      <c r="M271" s="55">
        <f t="shared" si="31"/>
        <v>1</v>
      </c>
      <c r="N271" s="61" t="s">
        <v>44</v>
      </c>
      <c r="O271" s="55">
        <f t="shared" si="32"/>
        <v>0</v>
      </c>
      <c r="P271" s="55" t="s">
        <v>29</v>
      </c>
      <c r="Q271" s="61" t="s">
        <v>46</v>
      </c>
      <c r="R271" s="55">
        <f t="shared" si="33"/>
        <v>1</v>
      </c>
      <c r="S271" s="55" t="s">
        <v>30</v>
      </c>
      <c r="T271" s="56">
        <v>44865</v>
      </c>
      <c r="U271" s="55" t="s">
        <v>30</v>
      </c>
      <c r="V271" s="55">
        <f t="shared" si="28"/>
        <v>0</v>
      </c>
      <c r="W271" s="57" t="s">
        <v>29</v>
      </c>
      <c r="X271" s="90" t="s">
        <v>376</v>
      </c>
      <c r="Y271" s="51" t="s">
        <v>377</v>
      </c>
      <c r="Z271" s="49" t="s">
        <v>378</v>
      </c>
      <c r="AA271" s="49" t="s">
        <v>379</v>
      </c>
      <c r="AB271" s="79" t="s">
        <v>380</v>
      </c>
    </row>
    <row r="272" spans="1:28" ht="57.6" x14ac:dyDescent="0.3">
      <c r="A272" s="38">
        <f t="shared" si="34"/>
        <v>264</v>
      </c>
      <c r="B272" s="52" t="s">
        <v>373</v>
      </c>
      <c r="C272" s="53">
        <v>11.38</v>
      </c>
      <c r="D272" s="53">
        <v>11.41</v>
      </c>
      <c r="E272" s="54">
        <f t="shared" si="29"/>
        <v>2.9999999999999361E-2</v>
      </c>
      <c r="F272" s="53" t="s">
        <v>32</v>
      </c>
      <c r="G272" s="53">
        <v>6</v>
      </c>
      <c r="H272" s="53" t="s">
        <v>33</v>
      </c>
      <c r="I272" s="42" t="s">
        <v>27</v>
      </c>
      <c r="J272" s="43"/>
      <c r="K272" s="55">
        <f t="shared" si="30"/>
        <v>1</v>
      </c>
      <c r="L272" s="55" t="s">
        <v>29</v>
      </c>
      <c r="M272" s="55">
        <f t="shared" si="31"/>
        <v>1</v>
      </c>
      <c r="N272" s="55" t="s">
        <v>44</v>
      </c>
      <c r="O272" s="55">
        <f t="shared" si="32"/>
        <v>0</v>
      </c>
      <c r="P272" s="55" t="s">
        <v>29</v>
      </c>
      <c r="Q272" s="61" t="s">
        <v>46</v>
      </c>
      <c r="R272" s="55">
        <f t="shared" si="33"/>
        <v>1</v>
      </c>
      <c r="S272" s="55" t="s">
        <v>30</v>
      </c>
      <c r="T272" s="56">
        <v>44865</v>
      </c>
      <c r="U272" s="55" t="s">
        <v>30</v>
      </c>
      <c r="V272" s="55">
        <f t="shared" si="28"/>
        <v>0</v>
      </c>
      <c r="W272" s="57" t="s">
        <v>29</v>
      </c>
      <c r="X272" s="90" t="s">
        <v>381</v>
      </c>
      <c r="Y272" s="51" t="s">
        <v>377</v>
      </c>
      <c r="Z272" s="49" t="s">
        <v>378</v>
      </c>
      <c r="AA272" s="49" t="s">
        <v>379</v>
      </c>
      <c r="AB272" s="79" t="s">
        <v>380</v>
      </c>
    </row>
    <row r="273" spans="1:28" ht="43.2" x14ac:dyDescent="0.3">
      <c r="A273" s="38">
        <f t="shared" si="34"/>
        <v>265</v>
      </c>
      <c r="B273" s="52" t="s">
        <v>373</v>
      </c>
      <c r="C273" s="53">
        <v>11.39</v>
      </c>
      <c r="D273" s="53">
        <v>11.435</v>
      </c>
      <c r="E273" s="54">
        <f t="shared" si="29"/>
        <v>4.4999999999999929E-2</v>
      </c>
      <c r="F273" s="53" t="s">
        <v>26</v>
      </c>
      <c r="G273" s="42" t="s">
        <v>27</v>
      </c>
      <c r="H273" s="43"/>
      <c r="I273" s="53">
        <v>5</v>
      </c>
      <c r="J273" s="53" t="s">
        <v>33</v>
      </c>
      <c r="K273" s="55">
        <f t="shared" si="30"/>
        <v>1</v>
      </c>
      <c r="L273" s="55" t="s">
        <v>31</v>
      </c>
      <c r="M273" s="55">
        <f t="shared" si="31"/>
        <v>1</v>
      </c>
      <c r="N273" s="55" t="s">
        <v>31</v>
      </c>
      <c r="O273" s="55">
        <f t="shared" si="32"/>
        <v>1</v>
      </c>
      <c r="P273" s="55" t="s">
        <v>31</v>
      </c>
      <c r="Q273" s="55" t="s">
        <v>31</v>
      </c>
      <c r="R273" s="55">
        <f t="shared" si="33"/>
        <v>1</v>
      </c>
      <c r="S273" s="55" t="s">
        <v>31</v>
      </c>
      <c r="T273" s="56">
        <v>44865</v>
      </c>
      <c r="U273" s="55" t="s">
        <v>29</v>
      </c>
      <c r="V273" s="55">
        <f t="shared" si="28"/>
        <v>1</v>
      </c>
      <c r="W273" s="55" t="s">
        <v>31</v>
      </c>
      <c r="X273" s="90" t="s">
        <v>382</v>
      </c>
      <c r="Y273" s="51"/>
      <c r="Z273" s="49"/>
      <c r="AA273" s="50"/>
      <c r="AB273" s="49"/>
    </row>
    <row r="274" spans="1:28" ht="43.2" x14ac:dyDescent="0.3">
      <c r="A274" s="38">
        <f t="shared" si="34"/>
        <v>266</v>
      </c>
      <c r="B274" s="71" t="s">
        <v>373</v>
      </c>
      <c r="C274" s="72">
        <v>11.435</v>
      </c>
      <c r="D274" s="72">
        <v>11.63</v>
      </c>
      <c r="E274" s="54">
        <f t="shared" si="29"/>
        <v>0.19500000000000028</v>
      </c>
      <c r="F274" s="72" t="s">
        <v>26</v>
      </c>
      <c r="G274" s="42" t="s">
        <v>27</v>
      </c>
      <c r="H274" s="43"/>
      <c r="I274" s="53">
        <v>5</v>
      </c>
      <c r="J274" s="53" t="s">
        <v>33</v>
      </c>
      <c r="K274" s="55">
        <f t="shared" si="30"/>
        <v>1</v>
      </c>
      <c r="L274" s="55" t="s">
        <v>29</v>
      </c>
      <c r="M274" s="55">
        <f t="shared" si="31"/>
        <v>1</v>
      </c>
      <c r="N274" s="55" t="s">
        <v>29</v>
      </c>
      <c r="O274" s="55">
        <f t="shared" si="32"/>
        <v>1</v>
      </c>
      <c r="P274" s="55" t="s">
        <v>29</v>
      </c>
      <c r="Q274" s="55" t="s">
        <v>29</v>
      </c>
      <c r="R274" s="55">
        <f t="shared" si="33"/>
        <v>1</v>
      </c>
      <c r="S274" s="55" t="s">
        <v>30</v>
      </c>
      <c r="T274" s="56">
        <v>44865</v>
      </c>
      <c r="U274" s="55" t="s">
        <v>29</v>
      </c>
      <c r="V274" s="55">
        <f t="shared" si="28"/>
        <v>1</v>
      </c>
      <c r="W274" s="57" t="s">
        <v>29</v>
      </c>
      <c r="X274" s="90" t="s">
        <v>383</v>
      </c>
      <c r="Y274" s="51"/>
      <c r="Z274" s="49"/>
      <c r="AA274" s="50"/>
      <c r="AB274" s="49"/>
    </row>
    <row r="275" spans="1:28" ht="72" x14ac:dyDescent="0.3">
      <c r="A275" s="38">
        <f t="shared" si="34"/>
        <v>267</v>
      </c>
      <c r="B275" s="52" t="s">
        <v>373</v>
      </c>
      <c r="C275" s="53">
        <v>11.57</v>
      </c>
      <c r="D275" s="53">
        <v>11.65</v>
      </c>
      <c r="E275" s="54">
        <f t="shared" si="29"/>
        <v>8.0000000000000071E-2</v>
      </c>
      <c r="F275" s="53" t="s">
        <v>32</v>
      </c>
      <c r="G275" s="53">
        <v>5</v>
      </c>
      <c r="H275" s="53" t="s">
        <v>33</v>
      </c>
      <c r="I275" s="42" t="s">
        <v>27</v>
      </c>
      <c r="J275" s="43"/>
      <c r="K275" s="55">
        <f t="shared" si="30"/>
        <v>1</v>
      </c>
      <c r="L275" s="55" t="s">
        <v>29</v>
      </c>
      <c r="M275" s="55">
        <f t="shared" si="31"/>
        <v>1</v>
      </c>
      <c r="N275" s="55" t="s">
        <v>30</v>
      </c>
      <c r="O275" s="55">
        <f t="shared" si="32"/>
        <v>0</v>
      </c>
      <c r="P275" s="55" t="s">
        <v>29</v>
      </c>
      <c r="Q275" s="61" t="s">
        <v>46</v>
      </c>
      <c r="R275" s="55">
        <f t="shared" si="33"/>
        <v>1</v>
      </c>
      <c r="S275" s="55" t="s">
        <v>30</v>
      </c>
      <c r="T275" s="56">
        <v>44865</v>
      </c>
      <c r="U275" s="55" t="s">
        <v>30</v>
      </c>
      <c r="V275" s="55">
        <f t="shared" si="28"/>
        <v>0</v>
      </c>
      <c r="W275" s="57" t="s">
        <v>29</v>
      </c>
      <c r="X275" s="90" t="s">
        <v>384</v>
      </c>
      <c r="Y275" s="51" t="s">
        <v>377</v>
      </c>
      <c r="Z275" s="49" t="s">
        <v>378</v>
      </c>
      <c r="AA275" s="49" t="s">
        <v>379</v>
      </c>
      <c r="AB275" s="79" t="s">
        <v>380</v>
      </c>
    </row>
    <row r="276" spans="1:28" ht="28.8" x14ac:dyDescent="0.3">
      <c r="A276" s="38">
        <f t="shared" si="34"/>
        <v>268</v>
      </c>
      <c r="B276" s="52" t="s">
        <v>373</v>
      </c>
      <c r="C276" s="53">
        <v>11.63</v>
      </c>
      <c r="D276" s="53">
        <v>11.66</v>
      </c>
      <c r="E276" s="54">
        <f t="shared" si="29"/>
        <v>2.9999999999999361E-2</v>
      </c>
      <c r="F276" s="53" t="s">
        <v>26</v>
      </c>
      <c r="G276" s="42" t="s">
        <v>27</v>
      </c>
      <c r="H276" s="43"/>
      <c r="I276" s="53">
        <v>5</v>
      </c>
      <c r="J276" s="53" t="s">
        <v>33</v>
      </c>
      <c r="K276" s="55">
        <f t="shared" si="30"/>
        <v>1</v>
      </c>
      <c r="L276" s="55" t="s">
        <v>31</v>
      </c>
      <c r="M276" s="55">
        <f t="shared" si="31"/>
        <v>1</v>
      </c>
      <c r="N276" s="55" t="s">
        <v>31</v>
      </c>
      <c r="O276" s="55">
        <f t="shared" si="32"/>
        <v>1</v>
      </c>
      <c r="P276" s="55" t="s">
        <v>31</v>
      </c>
      <c r="Q276" s="55" t="s">
        <v>31</v>
      </c>
      <c r="R276" s="55">
        <f t="shared" si="33"/>
        <v>1</v>
      </c>
      <c r="S276" s="55" t="s">
        <v>31</v>
      </c>
      <c r="T276" s="56">
        <v>44865</v>
      </c>
      <c r="U276" s="55" t="s">
        <v>29</v>
      </c>
      <c r="V276" s="55">
        <f t="shared" si="28"/>
        <v>1</v>
      </c>
      <c r="W276" s="55" t="s">
        <v>31</v>
      </c>
      <c r="X276" s="90" t="s">
        <v>385</v>
      </c>
      <c r="Y276" s="51"/>
      <c r="Z276" s="49"/>
      <c r="AA276" s="50"/>
      <c r="AB276" s="49"/>
    </row>
    <row r="277" spans="1:28" ht="28.8" x14ac:dyDescent="0.3">
      <c r="A277" s="38">
        <f t="shared" si="34"/>
        <v>269</v>
      </c>
      <c r="B277" s="52" t="s">
        <v>373</v>
      </c>
      <c r="C277" s="53">
        <v>11.65</v>
      </c>
      <c r="D277" s="53">
        <v>11.685</v>
      </c>
      <c r="E277" s="54">
        <f t="shared" si="29"/>
        <v>3.5000000000000142E-2</v>
      </c>
      <c r="F277" s="53" t="s">
        <v>32</v>
      </c>
      <c r="G277" s="53">
        <v>5</v>
      </c>
      <c r="H277" s="53" t="s">
        <v>33</v>
      </c>
      <c r="I277" s="42" t="s">
        <v>27</v>
      </c>
      <c r="J277" s="43"/>
      <c r="K277" s="55">
        <f t="shared" si="30"/>
        <v>1</v>
      </c>
      <c r="L277" s="55" t="s">
        <v>31</v>
      </c>
      <c r="M277" s="55">
        <f t="shared" si="31"/>
        <v>1</v>
      </c>
      <c r="N277" s="55" t="s">
        <v>31</v>
      </c>
      <c r="O277" s="55">
        <f t="shared" si="32"/>
        <v>1</v>
      </c>
      <c r="P277" s="55" t="s">
        <v>31</v>
      </c>
      <c r="Q277" s="55" t="s">
        <v>31</v>
      </c>
      <c r="R277" s="55">
        <f t="shared" si="33"/>
        <v>1</v>
      </c>
      <c r="S277" s="55" t="s">
        <v>31</v>
      </c>
      <c r="T277" s="56">
        <v>44866</v>
      </c>
      <c r="U277" s="55" t="s">
        <v>29</v>
      </c>
      <c r="V277" s="55">
        <f t="shared" si="28"/>
        <v>1</v>
      </c>
      <c r="W277" s="55" t="s">
        <v>31</v>
      </c>
      <c r="X277" s="90" t="s">
        <v>386</v>
      </c>
      <c r="Y277" s="51"/>
      <c r="Z277" s="49"/>
      <c r="AA277" s="50"/>
      <c r="AB277" s="49"/>
    </row>
    <row r="278" spans="1:28" ht="43.2" x14ac:dyDescent="0.3">
      <c r="A278" s="38">
        <f t="shared" si="34"/>
        <v>270</v>
      </c>
      <c r="B278" s="52" t="s">
        <v>373</v>
      </c>
      <c r="C278" s="53">
        <v>11.685</v>
      </c>
      <c r="D278" s="53">
        <v>11.725</v>
      </c>
      <c r="E278" s="54">
        <f t="shared" si="29"/>
        <v>3.9999999999999147E-2</v>
      </c>
      <c r="F278" s="53" t="s">
        <v>32</v>
      </c>
      <c r="G278" s="53">
        <v>5</v>
      </c>
      <c r="H278" s="53" t="s">
        <v>33</v>
      </c>
      <c r="I278" s="42" t="s">
        <v>27</v>
      </c>
      <c r="J278" s="43"/>
      <c r="K278" s="55">
        <f t="shared" si="30"/>
        <v>1</v>
      </c>
      <c r="L278" s="55" t="s">
        <v>29</v>
      </c>
      <c r="M278" s="55">
        <f t="shared" si="31"/>
        <v>1</v>
      </c>
      <c r="N278" s="55" t="s">
        <v>29</v>
      </c>
      <c r="O278" s="55">
        <f t="shared" si="32"/>
        <v>1</v>
      </c>
      <c r="P278" s="55" t="s">
        <v>29</v>
      </c>
      <c r="Q278" s="55" t="s">
        <v>29</v>
      </c>
      <c r="R278" s="55">
        <f t="shared" si="33"/>
        <v>1</v>
      </c>
      <c r="S278" s="55" t="s">
        <v>30</v>
      </c>
      <c r="T278" s="56">
        <v>44866</v>
      </c>
      <c r="U278" s="55" t="s">
        <v>29</v>
      </c>
      <c r="V278" s="55">
        <f t="shared" si="28"/>
        <v>1</v>
      </c>
      <c r="W278" s="57" t="s">
        <v>29</v>
      </c>
      <c r="X278" s="90" t="s">
        <v>387</v>
      </c>
      <c r="Y278" s="51"/>
      <c r="Z278" s="49"/>
      <c r="AA278" s="50"/>
      <c r="AB278" s="49"/>
    </row>
    <row r="279" spans="1:28" ht="43.2" x14ac:dyDescent="0.3">
      <c r="A279" s="38">
        <f t="shared" si="34"/>
        <v>271</v>
      </c>
      <c r="B279" s="52" t="s">
        <v>373</v>
      </c>
      <c r="C279" s="53">
        <v>13.02</v>
      </c>
      <c r="D279" s="53">
        <v>13.12</v>
      </c>
      <c r="E279" s="54">
        <f t="shared" si="29"/>
        <v>9.9999999999999645E-2</v>
      </c>
      <c r="F279" s="53" t="s">
        <v>26</v>
      </c>
      <c r="G279" s="42" t="s">
        <v>27</v>
      </c>
      <c r="H279" s="43"/>
      <c r="I279" s="53">
        <v>5</v>
      </c>
      <c r="J279" s="53" t="s">
        <v>47</v>
      </c>
      <c r="K279" s="55">
        <f t="shared" si="30"/>
        <v>1</v>
      </c>
      <c r="L279" s="55" t="s">
        <v>31</v>
      </c>
      <c r="M279" s="55">
        <f t="shared" si="31"/>
        <v>1</v>
      </c>
      <c r="N279" s="55" t="s">
        <v>31</v>
      </c>
      <c r="O279" s="55">
        <f t="shared" si="32"/>
        <v>1</v>
      </c>
      <c r="P279" s="55" t="s">
        <v>31</v>
      </c>
      <c r="Q279" s="55" t="s">
        <v>31</v>
      </c>
      <c r="R279" s="55">
        <f t="shared" si="33"/>
        <v>1</v>
      </c>
      <c r="S279" s="55" t="s">
        <v>31</v>
      </c>
      <c r="T279" s="56">
        <v>44866</v>
      </c>
      <c r="U279" s="55" t="s">
        <v>29</v>
      </c>
      <c r="V279" s="55">
        <f t="shared" si="28"/>
        <v>1</v>
      </c>
      <c r="W279" s="57" t="s">
        <v>29</v>
      </c>
      <c r="X279" s="90" t="s">
        <v>388</v>
      </c>
      <c r="Y279" s="51"/>
      <c r="Z279" s="49"/>
      <c r="AA279" s="50"/>
      <c r="AB279" s="49"/>
    </row>
    <row r="280" spans="1:28" ht="129.6" x14ac:dyDescent="0.3">
      <c r="A280" s="38">
        <f t="shared" si="34"/>
        <v>272</v>
      </c>
      <c r="B280" s="52" t="s">
        <v>373</v>
      </c>
      <c r="C280" s="53">
        <v>19.52</v>
      </c>
      <c r="D280" s="53">
        <v>20.344999999999999</v>
      </c>
      <c r="E280" s="54">
        <f t="shared" si="29"/>
        <v>0.82499999999999929</v>
      </c>
      <c r="F280" s="53" t="s">
        <v>26</v>
      </c>
      <c r="G280" s="42" t="s">
        <v>27</v>
      </c>
      <c r="H280" s="43"/>
      <c r="I280" s="53">
        <v>6</v>
      </c>
      <c r="J280" s="53" t="s">
        <v>33</v>
      </c>
      <c r="K280" s="55">
        <f t="shared" si="30"/>
        <v>1</v>
      </c>
      <c r="L280" s="55" t="s">
        <v>29</v>
      </c>
      <c r="M280" s="55">
        <f t="shared" si="31"/>
        <v>1</v>
      </c>
      <c r="N280" s="55" t="s">
        <v>30</v>
      </c>
      <c r="O280" s="55">
        <f t="shared" si="32"/>
        <v>0</v>
      </c>
      <c r="P280" s="55" t="s">
        <v>29</v>
      </c>
      <c r="Q280" s="55" t="s">
        <v>29</v>
      </c>
      <c r="R280" s="55">
        <f t="shared" si="33"/>
        <v>1</v>
      </c>
      <c r="S280" s="55" t="s">
        <v>30</v>
      </c>
      <c r="T280" s="56">
        <v>44866</v>
      </c>
      <c r="U280" s="55" t="s">
        <v>30</v>
      </c>
      <c r="V280" s="55">
        <f t="shared" si="28"/>
        <v>0</v>
      </c>
      <c r="W280" s="57" t="s">
        <v>29</v>
      </c>
      <c r="X280" s="90" t="s">
        <v>389</v>
      </c>
      <c r="Y280" s="51" t="s">
        <v>74</v>
      </c>
      <c r="Z280" s="49" t="s">
        <v>390</v>
      </c>
      <c r="AA280" s="50" t="s">
        <v>76</v>
      </c>
      <c r="AB280" s="79" t="s">
        <v>342</v>
      </c>
    </row>
    <row r="281" spans="1:28" x14ac:dyDescent="0.3">
      <c r="A281" s="38">
        <f t="shared" si="34"/>
        <v>273</v>
      </c>
      <c r="B281" s="52" t="s">
        <v>373</v>
      </c>
      <c r="C281" s="53">
        <v>20.695</v>
      </c>
      <c r="D281" s="53">
        <v>20.780999999999999</v>
      </c>
      <c r="E281" s="54">
        <f t="shared" si="29"/>
        <v>8.5999999999998522E-2</v>
      </c>
      <c r="F281" s="53" t="s">
        <v>32</v>
      </c>
      <c r="G281" s="53">
        <v>5</v>
      </c>
      <c r="H281" s="53" t="s">
        <v>31</v>
      </c>
      <c r="I281" s="42" t="s">
        <v>27</v>
      </c>
      <c r="J281" s="43"/>
      <c r="K281" s="55">
        <f t="shared" si="30"/>
        <v>1</v>
      </c>
      <c r="L281" s="55" t="s">
        <v>31</v>
      </c>
      <c r="M281" s="55">
        <f t="shared" si="31"/>
        <v>1</v>
      </c>
      <c r="N281" s="55" t="s">
        <v>31</v>
      </c>
      <c r="O281" s="55">
        <f t="shared" si="32"/>
        <v>1</v>
      </c>
      <c r="P281" s="55" t="s">
        <v>31</v>
      </c>
      <c r="Q281" s="55" t="s">
        <v>31</v>
      </c>
      <c r="R281" s="55">
        <f t="shared" si="33"/>
        <v>1</v>
      </c>
      <c r="S281" s="55" t="s">
        <v>31</v>
      </c>
      <c r="T281" s="56">
        <v>44866</v>
      </c>
      <c r="U281" s="55" t="s">
        <v>31</v>
      </c>
      <c r="V281" s="55">
        <f t="shared" si="28"/>
        <v>1</v>
      </c>
      <c r="W281" s="55" t="s">
        <v>31</v>
      </c>
      <c r="X281" s="90" t="s">
        <v>391</v>
      </c>
      <c r="Y281" s="51"/>
      <c r="Z281" s="49"/>
      <c r="AA281" s="50"/>
      <c r="AB281" s="49"/>
    </row>
    <row r="282" spans="1:28" x14ac:dyDescent="0.3">
      <c r="A282" s="38">
        <f t="shared" si="34"/>
        <v>274</v>
      </c>
      <c r="B282" s="52" t="s">
        <v>373</v>
      </c>
      <c r="C282" s="53">
        <v>22.704000000000001</v>
      </c>
      <c r="D282" s="53">
        <v>22.733000000000001</v>
      </c>
      <c r="E282" s="54">
        <f t="shared" si="29"/>
        <v>2.8999999999999915E-2</v>
      </c>
      <c r="F282" s="53" t="s">
        <v>32</v>
      </c>
      <c r="G282" s="53">
        <v>5</v>
      </c>
      <c r="H282" s="53" t="s">
        <v>31</v>
      </c>
      <c r="I282" s="42" t="s">
        <v>27</v>
      </c>
      <c r="J282" s="43"/>
      <c r="K282" s="55">
        <f t="shared" si="30"/>
        <v>1</v>
      </c>
      <c r="L282" s="55" t="s">
        <v>31</v>
      </c>
      <c r="M282" s="55">
        <f t="shared" si="31"/>
        <v>1</v>
      </c>
      <c r="N282" s="55" t="s">
        <v>31</v>
      </c>
      <c r="O282" s="55">
        <f t="shared" si="32"/>
        <v>1</v>
      </c>
      <c r="P282" s="55" t="s">
        <v>31</v>
      </c>
      <c r="Q282" s="55" t="s">
        <v>31</v>
      </c>
      <c r="R282" s="55">
        <f t="shared" si="33"/>
        <v>1</v>
      </c>
      <c r="S282" s="55" t="s">
        <v>31</v>
      </c>
      <c r="T282" s="56">
        <v>44866</v>
      </c>
      <c r="U282" s="55" t="s">
        <v>31</v>
      </c>
      <c r="V282" s="55">
        <f t="shared" si="28"/>
        <v>1</v>
      </c>
      <c r="W282" s="55" t="s">
        <v>31</v>
      </c>
      <c r="X282" s="90" t="s">
        <v>391</v>
      </c>
      <c r="Y282" s="51"/>
      <c r="Z282" s="49"/>
      <c r="AA282" s="50"/>
      <c r="AB282" s="49"/>
    </row>
    <row r="283" spans="1:28" x14ac:dyDescent="0.3">
      <c r="A283" s="38">
        <f t="shared" si="34"/>
        <v>275</v>
      </c>
      <c r="B283" s="52" t="s">
        <v>373</v>
      </c>
      <c r="C283" s="53">
        <v>22.704000000000001</v>
      </c>
      <c r="D283" s="53">
        <v>22.733000000000001</v>
      </c>
      <c r="E283" s="54">
        <f t="shared" si="29"/>
        <v>2.8999999999999915E-2</v>
      </c>
      <c r="F283" s="53" t="s">
        <v>26</v>
      </c>
      <c r="G283" s="42" t="s">
        <v>27</v>
      </c>
      <c r="H283" s="43"/>
      <c r="I283" s="53">
        <v>5</v>
      </c>
      <c r="J283" s="53" t="s">
        <v>31</v>
      </c>
      <c r="K283" s="55">
        <f t="shared" si="30"/>
        <v>1</v>
      </c>
      <c r="L283" s="55" t="s">
        <v>31</v>
      </c>
      <c r="M283" s="55">
        <f t="shared" si="31"/>
        <v>1</v>
      </c>
      <c r="N283" s="55" t="s">
        <v>31</v>
      </c>
      <c r="O283" s="55">
        <f t="shared" si="32"/>
        <v>1</v>
      </c>
      <c r="P283" s="55" t="s">
        <v>31</v>
      </c>
      <c r="Q283" s="55" t="s">
        <v>31</v>
      </c>
      <c r="R283" s="55">
        <f t="shared" si="33"/>
        <v>1</v>
      </c>
      <c r="S283" s="55" t="s">
        <v>31</v>
      </c>
      <c r="T283" s="56">
        <v>44866</v>
      </c>
      <c r="U283" s="55" t="s">
        <v>31</v>
      </c>
      <c r="V283" s="55">
        <f t="shared" si="28"/>
        <v>1</v>
      </c>
      <c r="W283" s="55" t="s">
        <v>31</v>
      </c>
      <c r="X283" s="90" t="s">
        <v>392</v>
      </c>
      <c r="Y283" s="51"/>
      <c r="Z283" s="49"/>
      <c r="AA283" s="50"/>
      <c r="AB283" s="49"/>
    </row>
    <row r="284" spans="1:28" x14ac:dyDescent="0.3">
      <c r="A284" s="38">
        <f t="shared" si="34"/>
        <v>276</v>
      </c>
      <c r="B284" s="52" t="s">
        <v>373</v>
      </c>
      <c r="C284" s="53">
        <v>23.347000000000001</v>
      </c>
      <c r="D284" s="53">
        <v>23.414999999999999</v>
      </c>
      <c r="E284" s="54">
        <f t="shared" si="29"/>
        <v>6.799999999999784E-2</v>
      </c>
      <c r="F284" s="53" t="s">
        <v>26</v>
      </c>
      <c r="G284" s="42" t="s">
        <v>27</v>
      </c>
      <c r="H284" s="43"/>
      <c r="I284" s="53">
        <v>5</v>
      </c>
      <c r="J284" s="53" t="s">
        <v>31</v>
      </c>
      <c r="K284" s="55">
        <f t="shared" si="30"/>
        <v>1</v>
      </c>
      <c r="L284" s="55" t="s">
        <v>31</v>
      </c>
      <c r="M284" s="55">
        <f t="shared" si="31"/>
        <v>1</v>
      </c>
      <c r="N284" s="55" t="s">
        <v>31</v>
      </c>
      <c r="O284" s="55">
        <f t="shared" si="32"/>
        <v>1</v>
      </c>
      <c r="P284" s="55" t="s">
        <v>31</v>
      </c>
      <c r="Q284" s="55" t="s">
        <v>31</v>
      </c>
      <c r="R284" s="55">
        <f t="shared" si="33"/>
        <v>1</v>
      </c>
      <c r="S284" s="55" t="s">
        <v>31</v>
      </c>
      <c r="T284" s="56">
        <v>44866</v>
      </c>
      <c r="U284" s="55" t="s">
        <v>31</v>
      </c>
      <c r="V284" s="55">
        <f t="shared" si="28"/>
        <v>1</v>
      </c>
      <c r="W284" s="55" t="s">
        <v>31</v>
      </c>
      <c r="X284" s="90" t="s">
        <v>392</v>
      </c>
      <c r="Y284" s="51"/>
      <c r="Z284" s="49"/>
      <c r="AA284" s="50"/>
      <c r="AB284" s="49"/>
    </row>
    <row r="285" spans="1:28" x14ac:dyDescent="0.3">
      <c r="A285" s="38">
        <f t="shared" si="34"/>
        <v>277</v>
      </c>
      <c r="B285" s="52" t="s">
        <v>373</v>
      </c>
      <c r="C285" s="53">
        <v>23.414999999999999</v>
      </c>
      <c r="D285" s="53">
        <v>23.606000000000002</v>
      </c>
      <c r="E285" s="54">
        <f t="shared" si="29"/>
        <v>0.1910000000000025</v>
      </c>
      <c r="F285" s="53" t="s">
        <v>32</v>
      </c>
      <c r="G285" s="53">
        <v>6</v>
      </c>
      <c r="H285" s="53" t="s">
        <v>31</v>
      </c>
      <c r="I285" s="42" t="s">
        <v>27</v>
      </c>
      <c r="J285" s="43"/>
      <c r="K285" s="55">
        <f t="shared" si="30"/>
        <v>1</v>
      </c>
      <c r="L285" s="55" t="s">
        <v>31</v>
      </c>
      <c r="M285" s="55">
        <f t="shared" si="31"/>
        <v>1</v>
      </c>
      <c r="N285" s="55" t="s">
        <v>31</v>
      </c>
      <c r="O285" s="55">
        <f t="shared" si="32"/>
        <v>1</v>
      </c>
      <c r="P285" s="55" t="s">
        <v>31</v>
      </c>
      <c r="Q285" s="55" t="s">
        <v>31</v>
      </c>
      <c r="R285" s="55">
        <f t="shared" si="33"/>
        <v>1</v>
      </c>
      <c r="S285" s="55" t="s">
        <v>31</v>
      </c>
      <c r="T285" s="56">
        <v>44866</v>
      </c>
      <c r="U285" s="55" t="s">
        <v>31</v>
      </c>
      <c r="V285" s="55">
        <f t="shared" si="28"/>
        <v>1</v>
      </c>
      <c r="W285" s="55" t="s">
        <v>31</v>
      </c>
      <c r="X285" s="90" t="s">
        <v>391</v>
      </c>
      <c r="Y285" s="51"/>
      <c r="Z285" s="49"/>
      <c r="AA285" s="50"/>
      <c r="AB285" s="49"/>
    </row>
    <row r="286" spans="1:28" x14ac:dyDescent="0.3">
      <c r="A286" s="38">
        <f t="shared" si="34"/>
        <v>278</v>
      </c>
      <c r="B286" s="52" t="s">
        <v>373</v>
      </c>
      <c r="C286" s="53">
        <v>23.606000000000002</v>
      </c>
      <c r="D286" s="53">
        <v>23.667000000000002</v>
      </c>
      <c r="E286" s="54">
        <f t="shared" si="29"/>
        <v>6.0999999999999943E-2</v>
      </c>
      <c r="F286" s="53" t="s">
        <v>26</v>
      </c>
      <c r="G286" s="42" t="s">
        <v>27</v>
      </c>
      <c r="H286" s="43"/>
      <c r="I286" s="53">
        <v>5</v>
      </c>
      <c r="J286" s="53" t="s">
        <v>31</v>
      </c>
      <c r="K286" s="55">
        <f t="shared" si="30"/>
        <v>1</v>
      </c>
      <c r="L286" s="55" t="s">
        <v>31</v>
      </c>
      <c r="M286" s="55">
        <f t="shared" si="31"/>
        <v>1</v>
      </c>
      <c r="N286" s="55" t="s">
        <v>31</v>
      </c>
      <c r="O286" s="55">
        <f t="shared" si="32"/>
        <v>1</v>
      </c>
      <c r="P286" s="55" t="s">
        <v>31</v>
      </c>
      <c r="Q286" s="55" t="s">
        <v>31</v>
      </c>
      <c r="R286" s="55">
        <f t="shared" si="33"/>
        <v>1</v>
      </c>
      <c r="S286" s="55" t="s">
        <v>31</v>
      </c>
      <c r="T286" s="56">
        <v>44866</v>
      </c>
      <c r="U286" s="55" t="s">
        <v>31</v>
      </c>
      <c r="V286" s="55">
        <f t="shared" si="28"/>
        <v>1</v>
      </c>
      <c r="W286" s="55" t="s">
        <v>31</v>
      </c>
      <c r="X286" s="90" t="s">
        <v>392</v>
      </c>
      <c r="Y286" s="51"/>
      <c r="Z286" s="49"/>
      <c r="AA286" s="50"/>
      <c r="AB286" s="49"/>
    </row>
    <row r="287" spans="1:28" x14ac:dyDescent="0.3">
      <c r="A287" s="38">
        <f t="shared" si="34"/>
        <v>279</v>
      </c>
      <c r="B287" s="52" t="s">
        <v>373</v>
      </c>
      <c r="C287" s="53">
        <v>24.315000000000001</v>
      </c>
      <c r="D287" s="53">
        <v>24.408999999999999</v>
      </c>
      <c r="E287" s="54">
        <f t="shared" si="29"/>
        <v>9.3999999999997641E-2</v>
      </c>
      <c r="F287" s="53" t="s">
        <v>32</v>
      </c>
      <c r="G287" s="53">
        <v>6</v>
      </c>
      <c r="H287" s="53" t="s">
        <v>31</v>
      </c>
      <c r="I287" s="42" t="s">
        <v>27</v>
      </c>
      <c r="J287" s="43"/>
      <c r="K287" s="55">
        <f t="shared" si="30"/>
        <v>1</v>
      </c>
      <c r="L287" s="55" t="s">
        <v>31</v>
      </c>
      <c r="M287" s="55">
        <f t="shared" si="31"/>
        <v>1</v>
      </c>
      <c r="N287" s="55" t="s">
        <v>31</v>
      </c>
      <c r="O287" s="55">
        <f t="shared" si="32"/>
        <v>1</v>
      </c>
      <c r="P287" s="55" t="s">
        <v>31</v>
      </c>
      <c r="Q287" s="55" t="s">
        <v>31</v>
      </c>
      <c r="R287" s="55">
        <f t="shared" si="33"/>
        <v>1</v>
      </c>
      <c r="S287" s="55" t="s">
        <v>31</v>
      </c>
      <c r="T287" s="56">
        <v>44866</v>
      </c>
      <c r="U287" s="55" t="s">
        <v>31</v>
      </c>
      <c r="V287" s="55">
        <f t="shared" si="28"/>
        <v>1</v>
      </c>
      <c r="W287" s="55" t="s">
        <v>31</v>
      </c>
      <c r="X287" s="90" t="s">
        <v>391</v>
      </c>
      <c r="Y287" s="51"/>
      <c r="Z287" s="49"/>
      <c r="AA287" s="50"/>
      <c r="AB287" s="49"/>
    </row>
    <row r="288" spans="1:28" ht="86.4" x14ac:dyDescent="0.3">
      <c r="A288" s="38">
        <f t="shared" si="34"/>
        <v>280</v>
      </c>
      <c r="B288" s="39" t="s">
        <v>393</v>
      </c>
      <c r="C288" s="40">
        <v>21.547999999999998</v>
      </c>
      <c r="D288" s="40">
        <v>21.75</v>
      </c>
      <c r="E288" s="41">
        <f t="shared" si="29"/>
        <v>0.20200000000000173</v>
      </c>
      <c r="F288" s="40" t="s">
        <v>32</v>
      </c>
      <c r="G288" s="40">
        <v>5</v>
      </c>
      <c r="H288" s="40" t="s">
        <v>33</v>
      </c>
      <c r="I288" s="42" t="s">
        <v>27</v>
      </c>
      <c r="J288" s="43"/>
      <c r="K288" s="44">
        <f t="shared" si="30"/>
        <v>1</v>
      </c>
      <c r="L288" s="44" t="s">
        <v>29</v>
      </c>
      <c r="M288" s="44">
        <f t="shared" si="31"/>
        <v>1</v>
      </c>
      <c r="N288" s="44" t="s">
        <v>29</v>
      </c>
      <c r="O288" s="44">
        <f t="shared" si="32"/>
        <v>1</v>
      </c>
      <c r="P288" s="44" t="s">
        <v>31</v>
      </c>
      <c r="Q288" s="44" t="s">
        <v>31</v>
      </c>
      <c r="R288" s="44">
        <f t="shared" si="33"/>
        <v>1</v>
      </c>
      <c r="S288" s="44" t="s">
        <v>31</v>
      </c>
      <c r="T288" s="45">
        <v>44866</v>
      </c>
      <c r="U288" s="44" t="s">
        <v>29</v>
      </c>
      <c r="V288" s="44">
        <f t="shared" si="28"/>
        <v>1</v>
      </c>
      <c r="W288" s="86" t="s">
        <v>29</v>
      </c>
      <c r="X288" s="91" t="s">
        <v>394</v>
      </c>
      <c r="Y288" s="51"/>
      <c r="Z288" s="49"/>
      <c r="AA288" s="50"/>
      <c r="AB288" s="49"/>
    </row>
    <row r="289" spans="1:28" ht="100.8" x14ac:dyDescent="0.3">
      <c r="A289" s="38">
        <f t="shared" si="34"/>
        <v>281</v>
      </c>
      <c r="B289" s="39" t="s">
        <v>393</v>
      </c>
      <c r="C289" s="40">
        <v>22.448</v>
      </c>
      <c r="D289" s="40">
        <v>22.510999999999999</v>
      </c>
      <c r="E289" s="41">
        <f t="shared" si="29"/>
        <v>6.2999999999998835E-2</v>
      </c>
      <c r="F289" s="40" t="s">
        <v>32</v>
      </c>
      <c r="G289" s="40">
        <v>5</v>
      </c>
      <c r="H289" s="40" t="s">
        <v>33</v>
      </c>
      <c r="I289" s="42" t="s">
        <v>27</v>
      </c>
      <c r="J289" s="43"/>
      <c r="K289" s="44">
        <f t="shared" si="30"/>
        <v>1</v>
      </c>
      <c r="L289" s="44" t="s">
        <v>29</v>
      </c>
      <c r="M289" s="44">
        <f t="shared" si="31"/>
        <v>1</v>
      </c>
      <c r="N289" s="44" t="s">
        <v>29</v>
      </c>
      <c r="O289" s="44">
        <f t="shared" si="32"/>
        <v>1</v>
      </c>
      <c r="P289" s="44" t="s">
        <v>29</v>
      </c>
      <c r="Q289" s="44" t="s">
        <v>29</v>
      </c>
      <c r="R289" s="44">
        <f t="shared" si="33"/>
        <v>1</v>
      </c>
      <c r="S289" s="44" t="s">
        <v>30</v>
      </c>
      <c r="T289" s="45">
        <v>44866</v>
      </c>
      <c r="U289" s="44" t="s">
        <v>29</v>
      </c>
      <c r="V289" s="44">
        <f t="shared" si="28"/>
        <v>1</v>
      </c>
      <c r="W289" s="86" t="s">
        <v>29</v>
      </c>
      <c r="X289" s="91" t="s">
        <v>395</v>
      </c>
      <c r="Y289" s="51"/>
      <c r="Z289" s="49"/>
      <c r="AA289" s="50"/>
      <c r="AB289" s="49"/>
    </row>
    <row r="290" spans="1:28" ht="72" x14ac:dyDescent="0.3">
      <c r="A290" s="38">
        <f t="shared" si="34"/>
        <v>282</v>
      </c>
      <c r="B290" s="39">
        <v>57030030</v>
      </c>
      <c r="C290" s="40">
        <v>22.766999999999999</v>
      </c>
      <c r="D290" s="40">
        <v>23.033999999999999</v>
      </c>
      <c r="E290" s="41">
        <f t="shared" si="29"/>
        <v>0.26699999999999946</v>
      </c>
      <c r="F290" s="40" t="s">
        <v>26</v>
      </c>
      <c r="G290" s="42" t="s">
        <v>27</v>
      </c>
      <c r="H290" s="43"/>
      <c r="I290" s="40">
        <v>5</v>
      </c>
      <c r="J290" s="40" t="s">
        <v>47</v>
      </c>
      <c r="K290" s="44">
        <f t="shared" si="30"/>
        <v>1</v>
      </c>
      <c r="L290" s="44" t="s">
        <v>29</v>
      </c>
      <c r="M290" s="44">
        <f t="shared" si="31"/>
        <v>1</v>
      </c>
      <c r="N290" s="44" t="s">
        <v>30</v>
      </c>
      <c r="O290" s="44">
        <f t="shared" si="32"/>
        <v>0</v>
      </c>
      <c r="P290" s="44" t="s">
        <v>29</v>
      </c>
      <c r="Q290" s="44" t="s">
        <v>29</v>
      </c>
      <c r="R290" s="44">
        <f t="shared" si="33"/>
        <v>1</v>
      </c>
      <c r="S290" s="44" t="s">
        <v>30</v>
      </c>
      <c r="T290" s="45">
        <v>44866</v>
      </c>
      <c r="U290" s="44" t="s">
        <v>30</v>
      </c>
      <c r="V290" s="44">
        <f t="shared" si="28"/>
        <v>0</v>
      </c>
      <c r="W290" s="86" t="s">
        <v>29</v>
      </c>
      <c r="X290" s="91" t="s">
        <v>396</v>
      </c>
      <c r="Y290" s="51" t="s">
        <v>74</v>
      </c>
      <c r="Z290" s="49" t="s">
        <v>75</v>
      </c>
      <c r="AA290" s="49" t="s">
        <v>397</v>
      </c>
      <c r="AB290" s="79" t="s">
        <v>398</v>
      </c>
    </row>
    <row r="291" spans="1:28" ht="86.4" x14ac:dyDescent="0.3">
      <c r="A291" s="38">
        <f t="shared" si="34"/>
        <v>283</v>
      </c>
      <c r="B291" s="39" t="s">
        <v>393</v>
      </c>
      <c r="C291" s="40">
        <v>23.305</v>
      </c>
      <c r="D291" s="40">
        <v>23.742000000000001</v>
      </c>
      <c r="E291" s="41">
        <f t="shared" si="29"/>
        <v>0.43700000000000117</v>
      </c>
      <c r="F291" s="40" t="s">
        <v>26</v>
      </c>
      <c r="G291" s="42" t="s">
        <v>27</v>
      </c>
      <c r="H291" s="43"/>
      <c r="I291" s="40">
        <v>5</v>
      </c>
      <c r="J291" s="40" t="s">
        <v>33</v>
      </c>
      <c r="K291" s="44">
        <f t="shared" si="30"/>
        <v>1</v>
      </c>
      <c r="L291" s="44" t="s">
        <v>29</v>
      </c>
      <c r="M291" s="44">
        <f t="shared" si="31"/>
        <v>1</v>
      </c>
      <c r="N291" s="44" t="s">
        <v>29</v>
      </c>
      <c r="O291" s="44">
        <f t="shared" si="32"/>
        <v>1</v>
      </c>
      <c r="P291" s="44" t="s">
        <v>29</v>
      </c>
      <c r="Q291" s="44" t="s">
        <v>29</v>
      </c>
      <c r="R291" s="44">
        <f t="shared" si="33"/>
        <v>1</v>
      </c>
      <c r="S291" s="44" t="s">
        <v>30</v>
      </c>
      <c r="T291" s="45">
        <v>44866</v>
      </c>
      <c r="U291" s="44" t="s">
        <v>29</v>
      </c>
      <c r="V291" s="44">
        <f t="shared" si="28"/>
        <v>1</v>
      </c>
      <c r="W291" s="86" t="s">
        <v>29</v>
      </c>
      <c r="X291" s="91" t="s">
        <v>399</v>
      </c>
      <c r="Y291" s="51"/>
      <c r="Z291" s="49"/>
      <c r="AA291" s="50"/>
      <c r="AB291" s="49"/>
    </row>
    <row r="292" spans="1:28" ht="57.6" x14ac:dyDescent="0.3">
      <c r="A292" s="38">
        <f t="shared" si="34"/>
        <v>284</v>
      </c>
      <c r="B292" s="87" t="s">
        <v>393</v>
      </c>
      <c r="C292" s="88">
        <v>23.856000000000002</v>
      </c>
      <c r="D292" s="88">
        <v>24.11</v>
      </c>
      <c r="E292" s="41">
        <f t="shared" si="29"/>
        <v>0.25399999999999778</v>
      </c>
      <c r="F292" s="89" t="s">
        <v>26</v>
      </c>
      <c r="G292" s="42" t="s">
        <v>27</v>
      </c>
      <c r="H292" s="43"/>
      <c r="I292" s="40">
        <v>5</v>
      </c>
      <c r="J292" s="40" t="s">
        <v>33</v>
      </c>
      <c r="K292" s="44">
        <f t="shared" si="30"/>
        <v>1</v>
      </c>
      <c r="L292" s="44" t="s">
        <v>29</v>
      </c>
      <c r="M292" s="44">
        <f t="shared" si="31"/>
        <v>1</v>
      </c>
      <c r="N292" s="44" t="s">
        <v>29</v>
      </c>
      <c r="O292" s="44">
        <f t="shared" si="32"/>
        <v>1</v>
      </c>
      <c r="P292" s="44" t="s">
        <v>31</v>
      </c>
      <c r="Q292" s="44" t="s">
        <v>31</v>
      </c>
      <c r="R292" s="44">
        <f t="shared" si="33"/>
        <v>1</v>
      </c>
      <c r="S292" s="44" t="s">
        <v>31</v>
      </c>
      <c r="T292" s="45">
        <v>44866</v>
      </c>
      <c r="U292" s="44" t="s">
        <v>29</v>
      </c>
      <c r="V292" s="44">
        <f t="shared" si="28"/>
        <v>1</v>
      </c>
      <c r="W292" s="86" t="s">
        <v>29</v>
      </c>
      <c r="X292" s="91" t="s">
        <v>400</v>
      </c>
      <c r="Y292" s="51"/>
      <c r="Z292" s="49"/>
      <c r="AA292" s="50"/>
      <c r="AB292" s="49"/>
    </row>
    <row r="293" spans="1:28" ht="43.2" x14ac:dyDescent="0.3">
      <c r="A293" s="38">
        <f t="shared" si="34"/>
        <v>285</v>
      </c>
      <c r="B293" s="52" t="s">
        <v>401</v>
      </c>
      <c r="C293" s="53">
        <v>1.105</v>
      </c>
      <c r="D293" s="53">
        <v>1.18</v>
      </c>
      <c r="E293" s="54">
        <f t="shared" si="29"/>
        <v>7.4999999999999956E-2</v>
      </c>
      <c r="F293" s="53" t="s">
        <v>32</v>
      </c>
      <c r="G293" s="53">
        <v>7</v>
      </c>
      <c r="H293" s="53" t="s">
        <v>33</v>
      </c>
      <c r="I293" s="42" t="s">
        <v>27</v>
      </c>
      <c r="J293" s="43"/>
      <c r="K293" s="55">
        <f t="shared" si="30"/>
        <v>1</v>
      </c>
      <c r="L293" s="55" t="s">
        <v>29</v>
      </c>
      <c r="M293" s="55">
        <f t="shared" si="31"/>
        <v>1</v>
      </c>
      <c r="N293" s="55" t="s">
        <v>29</v>
      </c>
      <c r="O293" s="55">
        <f t="shared" si="32"/>
        <v>1</v>
      </c>
      <c r="P293" s="55" t="s">
        <v>31</v>
      </c>
      <c r="Q293" s="55" t="s">
        <v>31</v>
      </c>
      <c r="R293" s="55">
        <f t="shared" si="33"/>
        <v>1</v>
      </c>
      <c r="S293" s="55" t="s">
        <v>31</v>
      </c>
      <c r="T293" s="56">
        <v>44866</v>
      </c>
      <c r="U293" s="55" t="s">
        <v>29</v>
      </c>
      <c r="V293" s="55">
        <f t="shared" si="28"/>
        <v>1</v>
      </c>
      <c r="W293" s="55" t="s">
        <v>31</v>
      </c>
      <c r="X293" s="90" t="s">
        <v>402</v>
      </c>
      <c r="Y293" s="51"/>
      <c r="Z293" s="49"/>
      <c r="AA293" s="50"/>
      <c r="AB293" s="49"/>
    </row>
    <row r="294" spans="1:28" ht="57.6" x14ac:dyDescent="0.3">
      <c r="A294" s="38">
        <f t="shared" si="34"/>
        <v>286</v>
      </c>
      <c r="B294" s="52" t="s">
        <v>401</v>
      </c>
      <c r="C294" s="53">
        <v>1.24</v>
      </c>
      <c r="D294" s="53">
        <v>1.27</v>
      </c>
      <c r="E294" s="54">
        <f t="shared" si="29"/>
        <v>3.0000000000000027E-2</v>
      </c>
      <c r="F294" s="53" t="s">
        <v>32</v>
      </c>
      <c r="G294" s="53">
        <v>7</v>
      </c>
      <c r="H294" s="53" t="s">
        <v>33</v>
      </c>
      <c r="I294" s="42" t="s">
        <v>27</v>
      </c>
      <c r="J294" s="43"/>
      <c r="K294" s="55">
        <f t="shared" si="30"/>
        <v>1</v>
      </c>
      <c r="L294" s="55" t="s">
        <v>29</v>
      </c>
      <c r="M294" s="55">
        <f t="shared" si="31"/>
        <v>1</v>
      </c>
      <c r="N294" s="55" t="s">
        <v>29</v>
      </c>
      <c r="O294" s="55">
        <f t="shared" si="32"/>
        <v>1</v>
      </c>
      <c r="P294" s="55" t="s">
        <v>29</v>
      </c>
      <c r="Q294" s="55" t="s">
        <v>30</v>
      </c>
      <c r="R294" s="55">
        <f t="shared" si="33"/>
        <v>0</v>
      </c>
      <c r="S294" s="55" t="s">
        <v>30</v>
      </c>
      <c r="T294" s="56">
        <v>44866</v>
      </c>
      <c r="U294" s="55" t="s">
        <v>30</v>
      </c>
      <c r="V294" s="55">
        <f t="shared" si="28"/>
        <v>0</v>
      </c>
      <c r="W294" s="57" t="s">
        <v>29</v>
      </c>
      <c r="X294" s="90" t="s">
        <v>403</v>
      </c>
      <c r="Y294" s="51" t="s">
        <v>74</v>
      </c>
      <c r="Z294" s="65" t="s">
        <v>75</v>
      </c>
      <c r="AA294" s="65" t="s">
        <v>115</v>
      </c>
      <c r="AB294" s="49" t="s">
        <v>116</v>
      </c>
    </row>
    <row r="295" spans="1:28" ht="43.2" x14ac:dyDescent="0.3">
      <c r="A295" s="38">
        <f t="shared" si="34"/>
        <v>287</v>
      </c>
      <c r="B295" s="52" t="s">
        <v>401</v>
      </c>
      <c r="C295" s="53">
        <v>1.425</v>
      </c>
      <c r="D295" s="53">
        <v>1.47</v>
      </c>
      <c r="E295" s="54">
        <f t="shared" si="29"/>
        <v>4.4999999999999929E-2</v>
      </c>
      <c r="F295" s="53" t="s">
        <v>26</v>
      </c>
      <c r="G295" s="42" t="s">
        <v>27</v>
      </c>
      <c r="H295" s="43"/>
      <c r="I295" s="53">
        <v>8</v>
      </c>
      <c r="J295" s="53" t="s">
        <v>33</v>
      </c>
      <c r="K295" s="55">
        <f t="shared" si="30"/>
        <v>1</v>
      </c>
      <c r="L295" s="55" t="s">
        <v>29</v>
      </c>
      <c r="M295" s="55">
        <f t="shared" si="31"/>
        <v>1</v>
      </c>
      <c r="N295" s="55" t="s">
        <v>29</v>
      </c>
      <c r="O295" s="55">
        <f t="shared" si="32"/>
        <v>1</v>
      </c>
      <c r="P295" s="55" t="s">
        <v>31</v>
      </c>
      <c r="Q295" s="55" t="s">
        <v>31</v>
      </c>
      <c r="R295" s="55">
        <f t="shared" si="33"/>
        <v>1</v>
      </c>
      <c r="S295" s="55" t="s">
        <v>31</v>
      </c>
      <c r="T295" s="56">
        <v>44866</v>
      </c>
      <c r="U295" s="55" t="s">
        <v>29</v>
      </c>
      <c r="V295" s="55">
        <f t="shared" si="28"/>
        <v>1</v>
      </c>
      <c r="W295" s="57" t="s">
        <v>29</v>
      </c>
      <c r="X295" s="58" t="s">
        <v>404</v>
      </c>
      <c r="Y295" s="51"/>
      <c r="Z295" s="49"/>
      <c r="AA295" s="50"/>
      <c r="AB295" s="49"/>
    </row>
    <row r="296" spans="1:28" ht="43.2" x14ac:dyDescent="0.3">
      <c r="A296" s="38">
        <f t="shared" si="34"/>
        <v>288</v>
      </c>
      <c r="B296" s="52" t="s">
        <v>401</v>
      </c>
      <c r="C296" s="53">
        <v>1.9550000000000001</v>
      </c>
      <c r="D296" s="53">
        <v>1.98</v>
      </c>
      <c r="E296" s="54">
        <f t="shared" si="29"/>
        <v>2.4999999999999911E-2</v>
      </c>
      <c r="F296" s="53" t="s">
        <v>26</v>
      </c>
      <c r="G296" s="42" t="s">
        <v>27</v>
      </c>
      <c r="H296" s="43"/>
      <c r="I296" s="53">
        <v>5</v>
      </c>
      <c r="J296" s="53" t="s">
        <v>33</v>
      </c>
      <c r="K296" s="55">
        <f t="shared" si="30"/>
        <v>1</v>
      </c>
      <c r="L296" s="55" t="s">
        <v>31</v>
      </c>
      <c r="M296" s="55">
        <f t="shared" si="31"/>
        <v>1</v>
      </c>
      <c r="N296" s="55" t="s">
        <v>31</v>
      </c>
      <c r="O296" s="55">
        <f t="shared" si="32"/>
        <v>1</v>
      </c>
      <c r="P296" s="55" t="s">
        <v>31</v>
      </c>
      <c r="Q296" s="55" t="s">
        <v>31</v>
      </c>
      <c r="R296" s="55">
        <f t="shared" si="33"/>
        <v>1</v>
      </c>
      <c r="S296" s="55" t="s">
        <v>31</v>
      </c>
      <c r="T296" s="56">
        <v>44866</v>
      </c>
      <c r="U296" s="55" t="s">
        <v>29</v>
      </c>
      <c r="V296" s="55">
        <f t="shared" si="28"/>
        <v>1</v>
      </c>
      <c r="W296" s="57" t="s">
        <v>29</v>
      </c>
      <c r="X296" s="90" t="s">
        <v>405</v>
      </c>
      <c r="Y296" s="51"/>
      <c r="Z296" s="49"/>
      <c r="AA296" s="50"/>
      <c r="AB296" s="49"/>
    </row>
    <row r="297" spans="1:28" ht="43.2" x14ac:dyDescent="0.3">
      <c r="A297" s="38">
        <f t="shared" si="34"/>
        <v>289</v>
      </c>
      <c r="B297" s="52" t="s">
        <v>401</v>
      </c>
      <c r="C297" s="53">
        <v>2.165</v>
      </c>
      <c r="D297" s="53">
        <v>2.39</v>
      </c>
      <c r="E297" s="54">
        <f t="shared" si="29"/>
        <v>0.22500000000000009</v>
      </c>
      <c r="F297" s="53" t="s">
        <v>26</v>
      </c>
      <c r="G297" s="42" t="s">
        <v>27</v>
      </c>
      <c r="H297" s="43"/>
      <c r="I297" s="53">
        <v>7</v>
      </c>
      <c r="J297" s="53" t="s">
        <v>33</v>
      </c>
      <c r="K297" s="55">
        <f t="shared" si="30"/>
        <v>1</v>
      </c>
      <c r="L297" s="55" t="s">
        <v>29</v>
      </c>
      <c r="M297" s="55">
        <f t="shared" si="31"/>
        <v>1</v>
      </c>
      <c r="N297" s="55" t="s">
        <v>29</v>
      </c>
      <c r="O297" s="55">
        <f t="shared" si="32"/>
        <v>1</v>
      </c>
      <c r="P297" s="55" t="s">
        <v>31</v>
      </c>
      <c r="Q297" s="55" t="s">
        <v>31</v>
      </c>
      <c r="R297" s="55">
        <f t="shared" si="33"/>
        <v>1</v>
      </c>
      <c r="S297" s="55" t="s">
        <v>31</v>
      </c>
      <c r="T297" s="56">
        <v>44866</v>
      </c>
      <c r="U297" s="55" t="s">
        <v>29</v>
      </c>
      <c r="V297" s="55">
        <f t="shared" si="28"/>
        <v>1</v>
      </c>
      <c r="W297" s="55" t="s">
        <v>31</v>
      </c>
      <c r="X297" s="90" t="s">
        <v>406</v>
      </c>
      <c r="Y297" s="51"/>
      <c r="Z297" s="49"/>
      <c r="AA297" s="50"/>
      <c r="AB297" s="49"/>
    </row>
    <row r="298" spans="1:28" ht="57.6" x14ac:dyDescent="0.3">
      <c r="A298" s="38">
        <f t="shared" si="34"/>
        <v>290</v>
      </c>
      <c r="B298" s="52" t="s">
        <v>401</v>
      </c>
      <c r="C298" s="53">
        <v>12.305</v>
      </c>
      <c r="D298" s="53">
        <v>12.54</v>
      </c>
      <c r="E298" s="54">
        <f t="shared" si="29"/>
        <v>0.23499999999999943</v>
      </c>
      <c r="F298" s="53" t="s">
        <v>32</v>
      </c>
      <c r="G298" s="53">
        <v>6</v>
      </c>
      <c r="H298" s="53" t="s">
        <v>33</v>
      </c>
      <c r="I298" s="42" t="s">
        <v>27</v>
      </c>
      <c r="J298" s="43"/>
      <c r="K298" s="55">
        <f t="shared" si="30"/>
        <v>1</v>
      </c>
      <c r="L298" s="55" t="s">
        <v>29</v>
      </c>
      <c r="M298" s="55">
        <f t="shared" si="31"/>
        <v>1</v>
      </c>
      <c r="N298" s="55" t="s">
        <v>29</v>
      </c>
      <c r="O298" s="55">
        <f t="shared" si="32"/>
        <v>1</v>
      </c>
      <c r="P298" s="55" t="s">
        <v>31</v>
      </c>
      <c r="Q298" s="55" t="s">
        <v>31</v>
      </c>
      <c r="R298" s="55">
        <f t="shared" si="33"/>
        <v>1</v>
      </c>
      <c r="S298" s="55" t="s">
        <v>31</v>
      </c>
      <c r="T298" s="56">
        <v>44866</v>
      </c>
      <c r="U298" s="55" t="s">
        <v>29</v>
      </c>
      <c r="V298" s="55">
        <f t="shared" si="28"/>
        <v>1</v>
      </c>
      <c r="W298" s="55" t="s">
        <v>31</v>
      </c>
      <c r="X298" s="90" t="s">
        <v>407</v>
      </c>
      <c r="Y298" s="51"/>
      <c r="Z298" s="49"/>
      <c r="AA298" s="50"/>
      <c r="AB298" s="49"/>
    </row>
    <row r="299" spans="1:28" ht="43.2" x14ac:dyDescent="0.3">
      <c r="A299" s="38">
        <f t="shared" si="34"/>
        <v>291</v>
      </c>
      <c r="B299" s="52" t="s">
        <v>401</v>
      </c>
      <c r="C299" s="53">
        <v>12.54</v>
      </c>
      <c r="D299" s="53">
        <v>12.66</v>
      </c>
      <c r="E299" s="54">
        <f t="shared" si="29"/>
        <v>0.12000000000000099</v>
      </c>
      <c r="F299" s="53" t="s">
        <v>32</v>
      </c>
      <c r="G299" s="53">
        <v>5</v>
      </c>
      <c r="H299" s="53" t="s">
        <v>33</v>
      </c>
      <c r="I299" s="42" t="s">
        <v>27</v>
      </c>
      <c r="J299" s="43"/>
      <c r="K299" s="55">
        <f t="shared" si="30"/>
        <v>1</v>
      </c>
      <c r="L299" s="55" t="s">
        <v>29</v>
      </c>
      <c r="M299" s="55">
        <f t="shared" si="31"/>
        <v>1</v>
      </c>
      <c r="N299" s="55" t="s">
        <v>29</v>
      </c>
      <c r="O299" s="55">
        <f t="shared" si="32"/>
        <v>1</v>
      </c>
      <c r="P299" s="55" t="s">
        <v>31</v>
      </c>
      <c r="Q299" s="55" t="s">
        <v>31</v>
      </c>
      <c r="R299" s="55">
        <f t="shared" si="33"/>
        <v>1</v>
      </c>
      <c r="S299" s="55" t="s">
        <v>31</v>
      </c>
      <c r="T299" s="56">
        <v>44866</v>
      </c>
      <c r="U299" s="55" t="s">
        <v>29</v>
      </c>
      <c r="V299" s="55">
        <f t="shared" si="28"/>
        <v>1</v>
      </c>
      <c r="W299" s="57" t="s">
        <v>29</v>
      </c>
      <c r="X299" s="90" t="s">
        <v>408</v>
      </c>
      <c r="Y299" s="51"/>
      <c r="Z299" s="49"/>
      <c r="AA299" s="50"/>
      <c r="AB299" s="49"/>
    </row>
    <row r="300" spans="1:28" ht="72" x14ac:dyDescent="0.3">
      <c r="A300" s="38">
        <f t="shared" si="34"/>
        <v>292</v>
      </c>
      <c r="B300" s="52" t="s">
        <v>401</v>
      </c>
      <c r="C300" s="53">
        <v>14.837</v>
      </c>
      <c r="D300" s="53">
        <v>15.007</v>
      </c>
      <c r="E300" s="54">
        <f t="shared" si="29"/>
        <v>0.16999999999999993</v>
      </c>
      <c r="F300" s="53" t="s">
        <v>26</v>
      </c>
      <c r="G300" s="42" t="s">
        <v>27</v>
      </c>
      <c r="H300" s="43"/>
      <c r="I300" s="53">
        <v>5</v>
      </c>
      <c r="J300" s="53" t="s">
        <v>33</v>
      </c>
      <c r="K300" s="55">
        <f t="shared" si="30"/>
        <v>1</v>
      </c>
      <c r="L300" s="55" t="s">
        <v>29</v>
      </c>
      <c r="M300" s="55">
        <f t="shared" si="31"/>
        <v>1</v>
      </c>
      <c r="N300" s="55" t="s">
        <v>30</v>
      </c>
      <c r="O300" s="55">
        <f t="shared" si="32"/>
        <v>0</v>
      </c>
      <c r="P300" s="55" t="s">
        <v>31</v>
      </c>
      <c r="Q300" s="55" t="s">
        <v>31</v>
      </c>
      <c r="R300" s="55">
        <f t="shared" si="33"/>
        <v>1</v>
      </c>
      <c r="S300" s="55" t="s">
        <v>31</v>
      </c>
      <c r="T300" s="56">
        <v>44866</v>
      </c>
      <c r="U300" s="55" t="s">
        <v>30</v>
      </c>
      <c r="V300" s="55">
        <f t="shared" si="28"/>
        <v>0</v>
      </c>
      <c r="W300" s="57" t="s">
        <v>29</v>
      </c>
      <c r="X300" s="90" t="s">
        <v>409</v>
      </c>
      <c r="Y300" s="51" t="s">
        <v>74</v>
      </c>
      <c r="Z300" s="49" t="s">
        <v>75</v>
      </c>
      <c r="AA300" s="50" t="s">
        <v>76</v>
      </c>
      <c r="AB300" s="79" t="s">
        <v>342</v>
      </c>
    </row>
    <row r="301" spans="1:28" ht="43.2" x14ac:dyDescent="0.3">
      <c r="A301" s="38">
        <f t="shared" si="34"/>
        <v>293</v>
      </c>
      <c r="B301" s="52" t="s">
        <v>401</v>
      </c>
      <c r="C301" s="53">
        <v>15.127000000000001</v>
      </c>
      <c r="D301" s="53">
        <v>15.182</v>
      </c>
      <c r="E301" s="54">
        <f t="shared" si="29"/>
        <v>5.4999999999999716E-2</v>
      </c>
      <c r="F301" s="53" t="s">
        <v>26</v>
      </c>
      <c r="G301" s="42" t="s">
        <v>27</v>
      </c>
      <c r="H301" s="43"/>
      <c r="I301" s="53">
        <v>5</v>
      </c>
      <c r="J301" s="53" t="s">
        <v>33</v>
      </c>
      <c r="K301" s="55">
        <f t="shared" si="30"/>
        <v>1</v>
      </c>
      <c r="L301" s="55" t="s">
        <v>29</v>
      </c>
      <c r="M301" s="55">
        <f t="shared" si="31"/>
        <v>1</v>
      </c>
      <c r="N301" s="55" t="s">
        <v>29</v>
      </c>
      <c r="O301" s="55">
        <f t="shared" si="32"/>
        <v>1</v>
      </c>
      <c r="P301" s="55" t="s">
        <v>31</v>
      </c>
      <c r="Q301" s="55" t="s">
        <v>31</v>
      </c>
      <c r="R301" s="55">
        <f t="shared" si="33"/>
        <v>1</v>
      </c>
      <c r="S301" s="55" t="s">
        <v>31</v>
      </c>
      <c r="T301" s="56">
        <v>44866</v>
      </c>
      <c r="U301" s="55" t="s">
        <v>29</v>
      </c>
      <c r="V301" s="55">
        <f t="shared" si="28"/>
        <v>1</v>
      </c>
      <c r="W301" s="55" t="s">
        <v>31</v>
      </c>
      <c r="X301" s="90" t="s">
        <v>410</v>
      </c>
      <c r="Y301" s="51"/>
      <c r="Z301" s="49"/>
      <c r="AA301" s="50"/>
      <c r="AB301" s="49"/>
    </row>
    <row r="302" spans="1:28" ht="43.2" x14ac:dyDescent="0.3">
      <c r="A302" s="38">
        <f t="shared" si="34"/>
        <v>294</v>
      </c>
      <c r="B302" s="52" t="s">
        <v>401</v>
      </c>
      <c r="C302" s="53">
        <v>15.747</v>
      </c>
      <c r="D302" s="53">
        <v>15.962</v>
      </c>
      <c r="E302" s="54">
        <f t="shared" si="29"/>
        <v>0.21499999999999986</v>
      </c>
      <c r="F302" s="53" t="s">
        <v>26</v>
      </c>
      <c r="G302" s="42" t="s">
        <v>27</v>
      </c>
      <c r="H302" s="43"/>
      <c r="I302" s="53">
        <v>5</v>
      </c>
      <c r="J302" s="53" t="s">
        <v>33</v>
      </c>
      <c r="K302" s="55">
        <f t="shared" si="30"/>
        <v>1</v>
      </c>
      <c r="L302" s="55" t="s">
        <v>29</v>
      </c>
      <c r="M302" s="55">
        <f t="shared" si="31"/>
        <v>1</v>
      </c>
      <c r="N302" s="55" t="s">
        <v>29</v>
      </c>
      <c r="O302" s="55">
        <f t="shared" si="32"/>
        <v>1</v>
      </c>
      <c r="P302" s="55" t="s">
        <v>31</v>
      </c>
      <c r="Q302" s="55" t="s">
        <v>411</v>
      </c>
      <c r="R302" s="55">
        <f t="shared" si="33"/>
        <v>0</v>
      </c>
      <c r="S302" s="55" t="s">
        <v>31</v>
      </c>
      <c r="T302" s="56">
        <v>44866</v>
      </c>
      <c r="U302" s="55" t="s">
        <v>29</v>
      </c>
      <c r="V302" s="55">
        <f t="shared" si="28"/>
        <v>1</v>
      </c>
      <c r="W302" s="57" t="s">
        <v>29</v>
      </c>
      <c r="X302" s="90" t="s">
        <v>412</v>
      </c>
      <c r="Y302" s="51"/>
      <c r="Z302" s="49"/>
      <c r="AA302" s="50"/>
      <c r="AB302" s="49"/>
    </row>
    <row r="303" spans="1:28" x14ac:dyDescent="0.3">
      <c r="A303" s="38">
        <f t="shared" si="34"/>
        <v>295</v>
      </c>
      <c r="B303" s="52" t="s">
        <v>401</v>
      </c>
      <c r="C303" s="53">
        <v>15.962</v>
      </c>
      <c r="D303" s="53">
        <v>16.074000000000002</v>
      </c>
      <c r="E303" s="54">
        <f t="shared" si="29"/>
        <v>0.11200000000000188</v>
      </c>
      <c r="F303" s="53" t="s">
        <v>26</v>
      </c>
      <c r="G303" s="42" t="s">
        <v>27</v>
      </c>
      <c r="H303" s="43"/>
      <c r="I303" s="53">
        <v>5</v>
      </c>
      <c r="J303" s="53" t="s">
        <v>33</v>
      </c>
      <c r="K303" s="55">
        <f t="shared" si="30"/>
        <v>1</v>
      </c>
      <c r="L303" s="55" t="s">
        <v>29</v>
      </c>
      <c r="M303" s="55">
        <f t="shared" si="31"/>
        <v>1</v>
      </c>
      <c r="N303" s="55" t="s">
        <v>29</v>
      </c>
      <c r="O303" s="55">
        <f t="shared" si="32"/>
        <v>1</v>
      </c>
      <c r="P303" s="55" t="s">
        <v>31</v>
      </c>
      <c r="Q303" s="55" t="s">
        <v>31</v>
      </c>
      <c r="R303" s="55">
        <f t="shared" si="33"/>
        <v>1</v>
      </c>
      <c r="S303" s="55" t="s">
        <v>31</v>
      </c>
      <c r="T303" s="56">
        <v>44866</v>
      </c>
      <c r="U303" s="55" t="s">
        <v>29</v>
      </c>
      <c r="V303" s="55">
        <f t="shared" si="28"/>
        <v>1</v>
      </c>
      <c r="W303" s="55" t="s">
        <v>31</v>
      </c>
      <c r="X303" s="90" t="s">
        <v>413</v>
      </c>
      <c r="Y303" s="51"/>
      <c r="Z303" s="49"/>
      <c r="AA303" s="50"/>
      <c r="AB303" s="49"/>
    </row>
    <row r="304" spans="1:28" ht="57.6" x14ac:dyDescent="0.3">
      <c r="A304" s="38">
        <f t="shared" si="34"/>
        <v>296</v>
      </c>
      <c r="B304" s="39" t="s">
        <v>414</v>
      </c>
      <c r="C304" s="40">
        <v>0.123</v>
      </c>
      <c r="D304" s="40">
        <v>0.216</v>
      </c>
      <c r="E304" s="41">
        <f t="shared" si="29"/>
        <v>9.2999999999999999E-2</v>
      </c>
      <c r="F304" s="40" t="s">
        <v>32</v>
      </c>
      <c r="G304" s="40">
        <v>5</v>
      </c>
      <c r="H304" s="40" t="s">
        <v>33</v>
      </c>
      <c r="I304" s="42" t="s">
        <v>27</v>
      </c>
      <c r="J304" s="43"/>
      <c r="K304" s="44">
        <f t="shared" si="30"/>
        <v>1</v>
      </c>
      <c r="L304" s="44" t="s">
        <v>29</v>
      </c>
      <c r="M304" s="44">
        <f t="shared" si="31"/>
        <v>1</v>
      </c>
      <c r="N304" s="44" t="s">
        <v>29</v>
      </c>
      <c r="O304" s="44">
        <f t="shared" si="32"/>
        <v>1</v>
      </c>
      <c r="P304" s="44" t="s">
        <v>29</v>
      </c>
      <c r="Q304" s="44" t="s">
        <v>29</v>
      </c>
      <c r="R304" s="44">
        <f t="shared" si="33"/>
        <v>1</v>
      </c>
      <c r="S304" s="44" t="s">
        <v>30</v>
      </c>
      <c r="T304" s="45">
        <v>44866</v>
      </c>
      <c r="U304" s="44" t="s">
        <v>29</v>
      </c>
      <c r="V304" s="44">
        <f t="shared" si="28"/>
        <v>1</v>
      </c>
      <c r="W304" s="86" t="s">
        <v>29</v>
      </c>
      <c r="X304" s="91" t="s">
        <v>415</v>
      </c>
      <c r="Y304" s="51"/>
      <c r="Z304" s="49"/>
      <c r="AA304" s="50"/>
      <c r="AB304" s="49"/>
    </row>
    <row r="305" spans="1:28" ht="72" x14ac:dyDescent="0.3">
      <c r="A305" s="38">
        <f t="shared" si="34"/>
        <v>297</v>
      </c>
      <c r="B305" s="39" t="s">
        <v>414</v>
      </c>
      <c r="C305" s="40">
        <v>0.222</v>
      </c>
      <c r="D305" s="40">
        <v>0.28199999999999997</v>
      </c>
      <c r="E305" s="41">
        <f t="shared" si="29"/>
        <v>5.999999999999997E-2</v>
      </c>
      <c r="F305" s="40" t="s">
        <v>32</v>
      </c>
      <c r="G305" s="40">
        <v>5</v>
      </c>
      <c r="H305" s="40" t="s">
        <v>47</v>
      </c>
      <c r="I305" s="42" t="s">
        <v>27</v>
      </c>
      <c r="J305" s="43"/>
      <c r="K305" s="44">
        <f t="shared" si="30"/>
        <v>1</v>
      </c>
      <c r="L305" s="44" t="s">
        <v>31</v>
      </c>
      <c r="M305" s="44">
        <f t="shared" si="31"/>
        <v>1</v>
      </c>
      <c r="N305" s="44" t="s">
        <v>31</v>
      </c>
      <c r="O305" s="44">
        <f t="shared" si="32"/>
        <v>1</v>
      </c>
      <c r="P305" s="44" t="s">
        <v>31</v>
      </c>
      <c r="Q305" s="44" t="s">
        <v>31</v>
      </c>
      <c r="R305" s="44">
        <f t="shared" si="33"/>
        <v>1</v>
      </c>
      <c r="S305" s="44" t="s">
        <v>31</v>
      </c>
      <c r="T305" s="45">
        <v>44866</v>
      </c>
      <c r="U305" s="44" t="s">
        <v>29</v>
      </c>
      <c r="V305" s="44">
        <f t="shared" si="28"/>
        <v>1</v>
      </c>
      <c r="W305" s="44" t="s">
        <v>31</v>
      </c>
      <c r="X305" s="91" t="s">
        <v>416</v>
      </c>
      <c r="Y305" s="51"/>
      <c r="Z305" s="49"/>
      <c r="AA305" s="50"/>
      <c r="AB305" s="49"/>
    </row>
    <row r="306" spans="1:28" ht="43.2" x14ac:dyDescent="0.3">
      <c r="A306" s="38">
        <f t="shared" si="34"/>
        <v>298</v>
      </c>
      <c r="B306" s="39" t="s">
        <v>414</v>
      </c>
      <c r="C306" s="40">
        <v>0.28199999999999997</v>
      </c>
      <c r="D306" s="40">
        <v>0.443</v>
      </c>
      <c r="E306" s="41">
        <f t="shared" si="29"/>
        <v>0.16100000000000003</v>
      </c>
      <c r="F306" s="40" t="s">
        <v>26</v>
      </c>
      <c r="G306" s="42" t="s">
        <v>27</v>
      </c>
      <c r="H306" s="43"/>
      <c r="I306" s="40">
        <v>5</v>
      </c>
      <c r="J306" s="40" t="s">
        <v>29</v>
      </c>
      <c r="K306" s="44">
        <f t="shared" si="30"/>
        <v>1</v>
      </c>
      <c r="L306" s="44" t="s">
        <v>29</v>
      </c>
      <c r="M306" s="44">
        <f t="shared" si="31"/>
        <v>1</v>
      </c>
      <c r="N306" s="44" t="s">
        <v>31</v>
      </c>
      <c r="O306" s="44">
        <f t="shared" si="32"/>
        <v>1</v>
      </c>
      <c r="P306" s="44" t="s">
        <v>31</v>
      </c>
      <c r="Q306" s="44" t="s">
        <v>31</v>
      </c>
      <c r="R306" s="44">
        <f t="shared" si="33"/>
        <v>1</v>
      </c>
      <c r="S306" s="44" t="s">
        <v>31</v>
      </c>
      <c r="T306" s="45">
        <v>44866</v>
      </c>
      <c r="U306" s="44" t="s">
        <v>29</v>
      </c>
      <c r="V306" s="44">
        <f t="shared" si="28"/>
        <v>1</v>
      </c>
      <c r="W306" s="86" t="s">
        <v>29</v>
      </c>
      <c r="X306" s="91" t="s">
        <v>417</v>
      </c>
      <c r="Y306" s="51"/>
      <c r="Z306" s="49"/>
      <c r="AA306" s="50"/>
      <c r="AB306" s="49"/>
    </row>
    <row r="307" spans="1:28" ht="115.2" x14ac:dyDescent="0.3">
      <c r="A307" s="38">
        <f>A306+1</f>
        <v>299</v>
      </c>
      <c r="B307" s="52" t="s">
        <v>418</v>
      </c>
      <c r="C307" s="53">
        <v>1.2130000000000001</v>
      </c>
      <c r="D307" s="53">
        <v>1.4</v>
      </c>
      <c r="E307" s="54">
        <f t="shared" si="29"/>
        <v>0.18699999999999983</v>
      </c>
      <c r="F307" s="53" t="s">
        <v>26</v>
      </c>
      <c r="G307" s="42" t="s">
        <v>27</v>
      </c>
      <c r="H307" s="43"/>
      <c r="I307" s="53">
        <v>5</v>
      </c>
      <c r="J307" s="53" t="s">
        <v>33</v>
      </c>
      <c r="K307" s="55">
        <f t="shared" si="30"/>
        <v>1</v>
      </c>
      <c r="L307" s="55" t="s">
        <v>29</v>
      </c>
      <c r="M307" s="55">
        <f t="shared" si="31"/>
        <v>1</v>
      </c>
      <c r="N307" s="55" t="s">
        <v>30</v>
      </c>
      <c r="O307" s="55">
        <f t="shared" si="32"/>
        <v>0</v>
      </c>
      <c r="P307" s="55" t="s">
        <v>31</v>
      </c>
      <c r="Q307" s="55" t="s">
        <v>31</v>
      </c>
      <c r="R307" s="55">
        <f t="shared" si="33"/>
        <v>1</v>
      </c>
      <c r="S307" s="55" t="s">
        <v>31</v>
      </c>
      <c r="T307" s="56">
        <v>44866</v>
      </c>
      <c r="U307" s="55" t="s">
        <v>30</v>
      </c>
      <c r="V307" s="55">
        <f t="shared" si="28"/>
        <v>0</v>
      </c>
      <c r="W307" s="57" t="s">
        <v>29</v>
      </c>
      <c r="X307" s="90" t="s">
        <v>419</v>
      </c>
      <c r="Y307" s="51" t="s">
        <v>74</v>
      </c>
      <c r="Z307" s="49" t="s">
        <v>420</v>
      </c>
      <c r="AA307" s="49" t="s">
        <v>421</v>
      </c>
      <c r="AB307" s="79" t="s">
        <v>422</v>
      </c>
    </row>
    <row r="308" spans="1:28" ht="72" x14ac:dyDescent="0.3">
      <c r="A308" s="38">
        <f t="shared" si="34"/>
        <v>300</v>
      </c>
      <c r="B308" s="39" t="s">
        <v>423</v>
      </c>
      <c r="C308" s="40">
        <v>1.302</v>
      </c>
      <c r="D308" s="40">
        <v>1.7390000000000001</v>
      </c>
      <c r="E308" s="41">
        <f t="shared" si="29"/>
        <v>0.43700000000000006</v>
      </c>
      <c r="F308" s="40" t="s">
        <v>32</v>
      </c>
      <c r="G308" s="40">
        <v>5</v>
      </c>
      <c r="H308" s="40" t="s">
        <v>33</v>
      </c>
      <c r="I308" s="42" t="s">
        <v>27</v>
      </c>
      <c r="J308" s="43"/>
      <c r="K308" s="44">
        <f t="shared" si="30"/>
        <v>1</v>
      </c>
      <c r="L308" s="44" t="s">
        <v>29</v>
      </c>
      <c r="M308" s="44">
        <f t="shared" si="31"/>
        <v>1</v>
      </c>
      <c r="N308" s="44" t="s">
        <v>29</v>
      </c>
      <c r="O308" s="44">
        <f t="shared" si="32"/>
        <v>1</v>
      </c>
      <c r="P308" s="44" t="s">
        <v>29</v>
      </c>
      <c r="Q308" s="44" t="s">
        <v>29</v>
      </c>
      <c r="R308" s="44">
        <f t="shared" si="33"/>
        <v>1</v>
      </c>
      <c r="S308" s="44" t="s">
        <v>30</v>
      </c>
      <c r="T308" s="45">
        <v>44866</v>
      </c>
      <c r="U308" s="44" t="s">
        <v>29</v>
      </c>
      <c r="V308" s="44">
        <f t="shared" si="28"/>
        <v>1</v>
      </c>
      <c r="W308" s="86" t="s">
        <v>29</v>
      </c>
      <c r="X308" s="91" t="s">
        <v>424</v>
      </c>
      <c r="Y308" s="51"/>
      <c r="Z308" s="49"/>
      <c r="AA308" s="50"/>
      <c r="AB308" s="49"/>
    </row>
    <row r="309" spans="1:28" ht="100.8" x14ac:dyDescent="0.3">
      <c r="A309" s="38">
        <f t="shared" si="34"/>
        <v>301</v>
      </c>
      <c r="B309" s="52" t="s">
        <v>425</v>
      </c>
      <c r="C309" s="53">
        <v>0.371</v>
      </c>
      <c r="D309" s="53">
        <v>0.436</v>
      </c>
      <c r="E309" s="54">
        <f t="shared" si="29"/>
        <v>6.5000000000000002E-2</v>
      </c>
      <c r="F309" s="53" t="s">
        <v>32</v>
      </c>
      <c r="G309" s="53">
        <v>5</v>
      </c>
      <c r="H309" s="53"/>
      <c r="I309" s="42" t="s">
        <v>27</v>
      </c>
      <c r="J309" s="43"/>
      <c r="K309" s="55">
        <f t="shared" si="30"/>
        <v>1</v>
      </c>
      <c r="L309" s="55" t="s">
        <v>29</v>
      </c>
      <c r="M309" s="55">
        <f t="shared" si="31"/>
        <v>1</v>
      </c>
      <c r="N309" s="55" t="s">
        <v>30</v>
      </c>
      <c r="O309" s="55">
        <f t="shared" si="32"/>
        <v>0</v>
      </c>
      <c r="P309" s="55" t="s">
        <v>31</v>
      </c>
      <c r="Q309" s="55" t="s">
        <v>31</v>
      </c>
      <c r="R309" s="55">
        <f t="shared" si="33"/>
        <v>1</v>
      </c>
      <c r="S309" s="55" t="s">
        <v>31</v>
      </c>
      <c r="T309" s="56">
        <v>44866</v>
      </c>
      <c r="U309" s="55" t="s">
        <v>30</v>
      </c>
      <c r="V309" s="55">
        <f t="shared" si="28"/>
        <v>0</v>
      </c>
      <c r="W309" s="57" t="s">
        <v>29</v>
      </c>
      <c r="X309" s="90" t="s">
        <v>426</v>
      </c>
      <c r="Y309" s="51" t="s">
        <v>74</v>
      </c>
      <c r="Z309" s="49" t="s">
        <v>75</v>
      </c>
      <c r="AA309" s="49" t="s">
        <v>427</v>
      </c>
      <c r="AB309" s="79" t="s">
        <v>428</v>
      </c>
    </row>
    <row r="310" spans="1:28" ht="86.4" x14ac:dyDescent="0.3">
      <c r="A310" s="38">
        <f t="shared" si="34"/>
        <v>302</v>
      </c>
      <c r="B310" s="52" t="s">
        <v>425</v>
      </c>
      <c r="C310" s="53">
        <v>18.34</v>
      </c>
      <c r="D310" s="53">
        <v>18.390999999999998</v>
      </c>
      <c r="E310" s="54">
        <f t="shared" si="29"/>
        <v>5.099999999999838E-2</v>
      </c>
      <c r="F310" s="53" t="s">
        <v>26</v>
      </c>
      <c r="G310" s="42" t="s">
        <v>27</v>
      </c>
      <c r="H310" s="43"/>
      <c r="I310" s="53">
        <v>5</v>
      </c>
      <c r="J310" s="53" t="s">
        <v>33</v>
      </c>
      <c r="K310" s="55">
        <f t="shared" si="30"/>
        <v>1</v>
      </c>
      <c r="L310" s="55" t="s">
        <v>29</v>
      </c>
      <c r="M310" s="55">
        <f t="shared" si="31"/>
        <v>1</v>
      </c>
      <c r="N310" s="55" t="s">
        <v>30</v>
      </c>
      <c r="O310" s="55">
        <f t="shared" si="32"/>
        <v>0</v>
      </c>
      <c r="P310" s="55" t="s">
        <v>29</v>
      </c>
      <c r="Q310" s="55" t="s">
        <v>30</v>
      </c>
      <c r="R310" s="55">
        <f t="shared" si="33"/>
        <v>0</v>
      </c>
      <c r="S310" s="55" t="s">
        <v>30</v>
      </c>
      <c r="T310" s="56">
        <v>44866</v>
      </c>
      <c r="U310" s="55" t="s">
        <v>30</v>
      </c>
      <c r="V310" s="55">
        <f t="shared" si="28"/>
        <v>0</v>
      </c>
      <c r="W310" s="57" t="s">
        <v>29</v>
      </c>
      <c r="X310" s="90" t="s">
        <v>429</v>
      </c>
      <c r="Y310" s="51" t="s">
        <v>74</v>
      </c>
      <c r="Z310" s="65" t="s">
        <v>430</v>
      </c>
      <c r="AA310" s="65" t="s">
        <v>427</v>
      </c>
      <c r="AB310" s="79" t="s">
        <v>431</v>
      </c>
    </row>
    <row r="311" spans="1:28" ht="28.8" x14ac:dyDescent="0.3">
      <c r="A311" s="38">
        <f t="shared" si="34"/>
        <v>303</v>
      </c>
      <c r="B311" s="39" t="s">
        <v>432</v>
      </c>
      <c r="C311" s="40">
        <v>8.1760000000000002</v>
      </c>
      <c r="D311" s="40">
        <v>8.2710000000000008</v>
      </c>
      <c r="E311" s="41">
        <f t="shared" si="29"/>
        <v>9.5000000000000639E-2</v>
      </c>
      <c r="F311" s="40" t="s">
        <v>32</v>
      </c>
      <c r="G311" s="40">
        <v>5</v>
      </c>
      <c r="H311" s="40" t="s">
        <v>47</v>
      </c>
      <c r="I311" s="42" t="s">
        <v>27</v>
      </c>
      <c r="J311" s="43"/>
      <c r="K311" s="44">
        <f t="shared" si="30"/>
        <v>1</v>
      </c>
      <c r="L311" s="44" t="s">
        <v>31</v>
      </c>
      <c r="M311" s="44">
        <f t="shared" si="31"/>
        <v>1</v>
      </c>
      <c r="N311" s="44" t="s">
        <v>31</v>
      </c>
      <c r="O311" s="44">
        <f t="shared" si="32"/>
        <v>1</v>
      </c>
      <c r="P311" s="44" t="s">
        <v>31</v>
      </c>
      <c r="Q311" s="44" t="s">
        <v>31</v>
      </c>
      <c r="R311" s="44">
        <f t="shared" si="33"/>
        <v>1</v>
      </c>
      <c r="S311" s="44" t="s">
        <v>31</v>
      </c>
      <c r="T311" s="45">
        <v>44867</v>
      </c>
      <c r="U311" s="44" t="s">
        <v>29</v>
      </c>
      <c r="V311" s="44">
        <f t="shared" si="28"/>
        <v>1</v>
      </c>
      <c r="W311" s="44" t="s">
        <v>31</v>
      </c>
      <c r="X311" s="91" t="s">
        <v>433</v>
      </c>
      <c r="Y311" s="51"/>
      <c r="Z311" s="49"/>
      <c r="AA311" s="50"/>
      <c r="AB311" s="49"/>
    </row>
    <row r="312" spans="1:28" ht="28.8" x14ac:dyDescent="0.3">
      <c r="A312" s="38">
        <f t="shared" si="34"/>
        <v>304</v>
      </c>
      <c r="B312" s="39" t="s">
        <v>432</v>
      </c>
      <c r="C312" s="40">
        <v>8.1760000000000002</v>
      </c>
      <c r="D312" s="40">
        <v>8.359</v>
      </c>
      <c r="E312" s="41">
        <f t="shared" si="29"/>
        <v>0.18299999999999983</v>
      </c>
      <c r="F312" s="40" t="s">
        <v>26</v>
      </c>
      <c r="G312" s="42" t="s">
        <v>27</v>
      </c>
      <c r="H312" s="43"/>
      <c r="I312" s="40">
        <v>5</v>
      </c>
      <c r="J312" s="40" t="s">
        <v>47</v>
      </c>
      <c r="K312" s="44">
        <f t="shared" si="30"/>
        <v>1</v>
      </c>
      <c r="L312" s="44" t="s">
        <v>31</v>
      </c>
      <c r="M312" s="44">
        <f t="shared" si="31"/>
        <v>1</v>
      </c>
      <c r="N312" s="44" t="s">
        <v>31</v>
      </c>
      <c r="O312" s="44">
        <f t="shared" si="32"/>
        <v>1</v>
      </c>
      <c r="P312" s="44" t="s">
        <v>31</v>
      </c>
      <c r="Q312" s="44" t="s">
        <v>31</v>
      </c>
      <c r="R312" s="44">
        <f t="shared" si="33"/>
        <v>1</v>
      </c>
      <c r="S312" s="44" t="s">
        <v>31</v>
      </c>
      <c r="T312" s="45">
        <v>44867</v>
      </c>
      <c r="U312" s="44" t="s">
        <v>29</v>
      </c>
      <c r="V312" s="44">
        <f t="shared" si="28"/>
        <v>1</v>
      </c>
      <c r="W312" s="44" t="s">
        <v>31</v>
      </c>
      <c r="X312" s="91" t="s">
        <v>434</v>
      </c>
      <c r="Y312" s="51"/>
      <c r="Z312" s="49"/>
      <c r="AA312" s="50"/>
      <c r="AB312" s="49"/>
    </row>
    <row r="313" spans="1:28" ht="72" x14ac:dyDescent="0.3">
      <c r="A313" s="38">
        <f>A312+1</f>
        <v>305</v>
      </c>
      <c r="B313" s="52" t="s">
        <v>435</v>
      </c>
      <c r="C313" s="53">
        <v>0</v>
      </c>
      <c r="D313" s="53">
        <v>0.20300000000000001</v>
      </c>
      <c r="E313" s="54">
        <f t="shared" si="29"/>
        <v>0.20300000000000001</v>
      </c>
      <c r="F313" s="53" t="s">
        <v>26</v>
      </c>
      <c r="G313" s="42" t="s">
        <v>27</v>
      </c>
      <c r="H313" s="43"/>
      <c r="I313" s="53">
        <v>5</v>
      </c>
      <c r="J313" s="53" t="s">
        <v>33</v>
      </c>
      <c r="K313" s="55">
        <f t="shared" si="30"/>
        <v>1</v>
      </c>
      <c r="L313" s="55" t="s">
        <v>29</v>
      </c>
      <c r="M313" s="55">
        <f t="shared" si="31"/>
        <v>1</v>
      </c>
      <c r="N313" s="55" t="s">
        <v>30</v>
      </c>
      <c r="O313" s="55">
        <f t="shared" si="32"/>
        <v>0</v>
      </c>
      <c r="P313" s="55" t="s">
        <v>29</v>
      </c>
      <c r="Q313" s="55" t="s">
        <v>30</v>
      </c>
      <c r="R313" s="55">
        <f t="shared" si="33"/>
        <v>0</v>
      </c>
      <c r="S313" s="55" t="s">
        <v>30</v>
      </c>
      <c r="T313" s="56">
        <v>44867</v>
      </c>
      <c r="U313" s="55" t="s">
        <v>30</v>
      </c>
      <c r="V313" s="55">
        <f t="shared" si="28"/>
        <v>0</v>
      </c>
      <c r="W313" s="57" t="s">
        <v>29</v>
      </c>
      <c r="X313" s="90" t="s">
        <v>436</v>
      </c>
      <c r="Y313" s="51" t="s">
        <v>74</v>
      </c>
      <c r="Z313" s="49" t="s">
        <v>437</v>
      </c>
      <c r="AA313" s="49" t="s">
        <v>438</v>
      </c>
      <c r="AB313" s="79" t="s">
        <v>439</v>
      </c>
    </row>
    <row r="314" spans="1:28" x14ac:dyDescent="0.3">
      <c r="A314" s="38">
        <f t="shared" si="34"/>
        <v>306</v>
      </c>
      <c r="B314" s="52" t="s">
        <v>435</v>
      </c>
      <c r="C314" s="53">
        <v>0</v>
      </c>
      <c r="D314" s="53">
        <v>0.20300000000000001</v>
      </c>
      <c r="E314" s="54">
        <f t="shared" si="29"/>
        <v>0.20300000000000001</v>
      </c>
      <c r="F314" s="53" t="s">
        <v>32</v>
      </c>
      <c r="G314" s="53">
        <v>5</v>
      </c>
      <c r="H314" s="53" t="s">
        <v>31</v>
      </c>
      <c r="I314" s="42" t="s">
        <v>27</v>
      </c>
      <c r="J314" s="43"/>
      <c r="K314" s="55">
        <f t="shared" si="30"/>
        <v>1</v>
      </c>
      <c r="L314" s="55" t="s">
        <v>31</v>
      </c>
      <c r="M314" s="55">
        <f t="shared" si="31"/>
        <v>1</v>
      </c>
      <c r="N314" s="55" t="s">
        <v>31</v>
      </c>
      <c r="O314" s="55">
        <f t="shared" si="32"/>
        <v>1</v>
      </c>
      <c r="P314" s="55" t="s">
        <v>31</v>
      </c>
      <c r="Q314" s="55" t="s">
        <v>31</v>
      </c>
      <c r="R314" s="55">
        <f t="shared" si="33"/>
        <v>1</v>
      </c>
      <c r="S314" s="55" t="s">
        <v>31</v>
      </c>
      <c r="T314" s="56">
        <v>44867</v>
      </c>
      <c r="U314" s="55" t="s">
        <v>31</v>
      </c>
      <c r="V314" s="55">
        <f t="shared" si="28"/>
        <v>1</v>
      </c>
      <c r="W314" s="55" t="s">
        <v>31</v>
      </c>
      <c r="X314" s="90" t="s">
        <v>440</v>
      </c>
      <c r="Y314" s="51"/>
      <c r="Z314" s="49"/>
      <c r="AA314" s="50"/>
      <c r="AB314" s="49"/>
    </row>
    <row r="315" spans="1:28" ht="86.4" x14ac:dyDescent="0.3">
      <c r="A315" s="38">
        <f t="shared" si="34"/>
        <v>307</v>
      </c>
      <c r="B315" s="39" t="s">
        <v>441</v>
      </c>
      <c r="C315" s="40">
        <v>1.5349999999999999</v>
      </c>
      <c r="D315" s="40">
        <v>1.885</v>
      </c>
      <c r="E315" s="41">
        <f t="shared" si="29"/>
        <v>0.35000000000000009</v>
      </c>
      <c r="F315" s="40" t="s">
        <v>26</v>
      </c>
      <c r="G315" s="42" t="s">
        <v>27</v>
      </c>
      <c r="H315" s="43"/>
      <c r="I315" s="40">
        <v>5</v>
      </c>
      <c r="J315" s="40" t="s">
        <v>33</v>
      </c>
      <c r="K315" s="44">
        <f t="shared" si="30"/>
        <v>1</v>
      </c>
      <c r="L315" s="44" t="s">
        <v>29</v>
      </c>
      <c r="M315" s="44">
        <f t="shared" si="31"/>
        <v>1</v>
      </c>
      <c r="N315" s="44" t="s">
        <v>29</v>
      </c>
      <c r="O315" s="44">
        <f t="shared" si="32"/>
        <v>1</v>
      </c>
      <c r="P315" s="44" t="s">
        <v>31</v>
      </c>
      <c r="Q315" s="44" t="s">
        <v>31</v>
      </c>
      <c r="R315" s="44">
        <f t="shared" si="33"/>
        <v>1</v>
      </c>
      <c r="S315" s="44" t="s">
        <v>31</v>
      </c>
      <c r="T315" s="45">
        <v>44867</v>
      </c>
      <c r="U315" s="44" t="s">
        <v>29</v>
      </c>
      <c r="V315" s="44">
        <f t="shared" si="28"/>
        <v>1</v>
      </c>
      <c r="W315" s="86" t="s">
        <v>29</v>
      </c>
      <c r="X315" s="91" t="s">
        <v>442</v>
      </c>
      <c r="Y315" s="51"/>
      <c r="Z315" s="49"/>
      <c r="AA315" s="50"/>
      <c r="AB315" s="49"/>
    </row>
    <row r="316" spans="1:28" ht="57.6" x14ac:dyDescent="0.3">
      <c r="A316" s="38">
        <f t="shared" si="34"/>
        <v>308</v>
      </c>
      <c r="B316" s="39" t="s">
        <v>441</v>
      </c>
      <c r="C316" s="40">
        <v>1.978</v>
      </c>
      <c r="D316" s="40">
        <v>2.008</v>
      </c>
      <c r="E316" s="41">
        <f t="shared" si="29"/>
        <v>3.0000000000000027E-2</v>
      </c>
      <c r="F316" s="40" t="s">
        <v>32</v>
      </c>
      <c r="G316" s="40">
        <v>5</v>
      </c>
      <c r="H316" s="40" t="s">
        <v>33</v>
      </c>
      <c r="I316" s="42" t="s">
        <v>27</v>
      </c>
      <c r="J316" s="43"/>
      <c r="K316" s="44">
        <f t="shared" si="30"/>
        <v>1</v>
      </c>
      <c r="L316" s="44" t="s">
        <v>29</v>
      </c>
      <c r="M316" s="44">
        <f t="shared" si="31"/>
        <v>1</v>
      </c>
      <c r="N316" s="44" t="s">
        <v>29</v>
      </c>
      <c r="O316" s="44">
        <f t="shared" si="32"/>
        <v>1</v>
      </c>
      <c r="P316" s="44" t="s">
        <v>31</v>
      </c>
      <c r="Q316" s="44" t="s">
        <v>31</v>
      </c>
      <c r="R316" s="44">
        <f t="shared" si="33"/>
        <v>1</v>
      </c>
      <c r="S316" s="44" t="s">
        <v>31</v>
      </c>
      <c r="T316" s="45">
        <v>44867</v>
      </c>
      <c r="U316" s="44" t="s">
        <v>29</v>
      </c>
      <c r="V316" s="44">
        <f t="shared" si="28"/>
        <v>1</v>
      </c>
      <c r="W316" s="86" t="s">
        <v>29</v>
      </c>
      <c r="X316" s="91" t="s">
        <v>443</v>
      </c>
      <c r="Y316" s="51"/>
      <c r="Z316" s="49"/>
      <c r="AA316" s="50"/>
      <c r="AB316" s="49"/>
    </row>
    <row r="317" spans="1:28" ht="57.6" x14ac:dyDescent="0.3">
      <c r="A317" s="38">
        <f t="shared" si="34"/>
        <v>309</v>
      </c>
      <c r="B317" s="39" t="s">
        <v>441</v>
      </c>
      <c r="C317" s="40">
        <v>2.073</v>
      </c>
      <c r="D317" s="40">
        <v>2.1080000000000001</v>
      </c>
      <c r="E317" s="41">
        <f t="shared" si="29"/>
        <v>3.5000000000000142E-2</v>
      </c>
      <c r="F317" s="40" t="s">
        <v>32</v>
      </c>
      <c r="G317" s="40">
        <v>6</v>
      </c>
      <c r="H317" s="40" t="s">
        <v>33</v>
      </c>
      <c r="I317" s="42" t="s">
        <v>27</v>
      </c>
      <c r="J317" s="43"/>
      <c r="K317" s="44">
        <f t="shared" si="30"/>
        <v>1</v>
      </c>
      <c r="L317" s="44" t="s">
        <v>31</v>
      </c>
      <c r="M317" s="44">
        <f t="shared" si="31"/>
        <v>1</v>
      </c>
      <c r="N317" s="44" t="s">
        <v>31</v>
      </c>
      <c r="O317" s="44">
        <f t="shared" si="32"/>
        <v>1</v>
      </c>
      <c r="P317" s="44" t="s">
        <v>31</v>
      </c>
      <c r="Q317" s="44" t="s">
        <v>31</v>
      </c>
      <c r="R317" s="44">
        <f t="shared" si="33"/>
        <v>1</v>
      </c>
      <c r="S317" s="44" t="s">
        <v>31</v>
      </c>
      <c r="T317" s="45">
        <v>44867</v>
      </c>
      <c r="U317" s="44" t="s">
        <v>29</v>
      </c>
      <c r="V317" s="44">
        <f t="shared" si="28"/>
        <v>1</v>
      </c>
      <c r="W317" s="44" t="s">
        <v>31</v>
      </c>
      <c r="X317" s="91" t="s">
        <v>444</v>
      </c>
      <c r="Y317" s="51"/>
      <c r="Z317" s="49"/>
      <c r="AA317" s="50"/>
      <c r="AB317" s="49"/>
    </row>
    <row r="318" spans="1:28" ht="57.6" x14ac:dyDescent="0.3">
      <c r="A318" s="38">
        <f t="shared" si="34"/>
        <v>310</v>
      </c>
      <c r="B318" s="39" t="s">
        <v>441</v>
      </c>
      <c r="C318" s="40">
        <v>2.1080000000000001</v>
      </c>
      <c r="D318" s="40">
        <v>2.133</v>
      </c>
      <c r="E318" s="41">
        <f t="shared" si="29"/>
        <v>2.4999999999999911E-2</v>
      </c>
      <c r="F318" s="40" t="s">
        <v>32</v>
      </c>
      <c r="G318" s="40">
        <v>5</v>
      </c>
      <c r="H318" s="40" t="s">
        <v>33</v>
      </c>
      <c r="I318" s="42" t="s">
        <v>27</v>
      </c>
      <c r="J318" s="43"/>
      <c r="K318" s="44">
        <f t="shared" si="30"/>
        <v>1</v>
      </c>
      <c r="L318" s="44" t="s">
        <v>29</v>
      </c>
      <c r="M318" s="44">
        <f t="shared" si="31"/>
        <v>1</v>
      </c>
      <c r="N318" s="44" t="s">
        <v>29</v>
      </c>
      <c r="O318" s="44">
        <f t="shared" si="32"/>
        <v>1</v>
      </c>
      <c r="P318" s="44" t="s">
        <v>31</v>
      </c>
      <c r="Q318" s="44" t="s">
        <v>31</v>
      </c>
      <c r="R318" s="44">
        <f t="shared" si="33"/>
        <v>1</v>
      </c>
      <c r="S318" s="44" t="s">
        <v>31</v>
      </c>
      <c r="T318" s="45">
        <v>44867</v>
      </c>
      <c r="U318" s="44" t="s">
        <v>29</v>
      </c>
      <c r="V318" s="44">
        <f t="shared" si="28"/>
        <v>1</v>
      </c>
      <c r="W318" s="86" t="s">
        <v>29</v>
      </c>
      <c r="X318" s="91" t="s">
        <v>445</v>
      </c>
      <c r="Y318" s="51"/>
      <c r="Z318" s="49"/>
      <c r="AA318" s="50"/>
      <c r="AB318" s="49"/>
    </row>
    <row r="319" spans="1:28" ht="86.4" x14ac:dyDescent="0.3">
      <c r="A319" s="38">
        <f t="shared" si="34"/>
        <v>311</v>
      </c>
      <c r="B319" s="39" t="s">
        <v>441</v>
      </c>
      <c r="C319" s="40">
        <v>2.742</v>
      </c>
      <c r="D319" s="40">
        <v>3.0049999999999999</v>
      </c>
      <c r="E319" s="41">
        <f t="shared" si="29"/>
        <v>0.2629999999999999</v>
      </c>
      <c r="F319" s="40" t="s">
        <v>26</v>
      </c>
      <c r="G319" s="42" t="s">
        <v>27</v>
      </c>
      <c r="H319" s="43"/>
      <c r="I319" s="40">
        <v>6</v>
      </c>
      <c r="J319" s="40" t="s">
        <v>33</v>
      </c>
      <c r="K319" s="44">
        <f t="shared" si="30"/>
        <v>1</v>
      </c>
      <c r="L319" s="44" t="s">
        <v>29</v>
      </c>
      <c r="M319" s="44">
        <f t="shared" si="31"/>
        <v>1</v>
      </c>
      <c r="N319" s="44" t="s">
        <v>29</v>
      </c>
      <c r="O319" s="44">
        <f t="shared" si="32"/>
        <v>1</v>
      </c>
      <c r="P319" s="44" t="s">
        <v>29</v>
      </c>
      <c r="Q319" s="44" t="s">
        <v>29</v>
      </c>
      <c r="R319" s="44">
        <f t="shared" si="33"/>
        <v>1</v>
      </c>
      <c r="S319" s="44" t="s">
        <v>30</v>
      </c>
      <c r="T319" s="45">
        <v>44867</v>
      </c>
      <c r="U319" s="44" t="s">
        <v>29</v>
      </c>
      <c r="V319" s="44">
        <f t="shared" si="28"/>
        <v>1</v>
      </c>
      <c r="W319" s="86" t="s">
        <v>29</v>
      </c>
      <c r="X319" s="91" t="s">
        <v>446</v>
      </c>
      <c r="Y319" s="51"/>
      <c r="Z319" s="49"/>
      <c r="AA319" s="50"/>
      <c r="AB319" s="49"/>
    </row>
    <row r="320" spans="1:28" ht="187.2" x14ac:dyDescent="0.3">
      <c r="A320" s="38">
        <f t="shared" si="34"/>
        <v>312</v>
      </c>
      <c r="B320" s="39" t="s">
        <v>441</v>
      </c>
      <c r="C320" s="40">
        <v>3.3050000000000002</v>
      </c>
      <c r="D320" s="40">
        <v>3.516</v>
      </c>
      <c r="E320" s="41">
        <f t="shared" si="29"/>
        <v>0.21099999999999985</v>
      </c>
      <c r="F320" s="40" t="s">
        <v>32</v>
      </c>
      <c r="G320" s="40">
        <v>6</v>
      </c>
      <c r="H320" s="40" t="s">
        <v>33</v>
      </c>
      <c r="I320" s="42" t="s">
        <v>27</v>
      </c>
      <c r="J320" s="43"/>
      <c r="K320" s="44">
        <f t="shared" si="30"/>
        <v>1</v>
      </c>
      <c r="L320" s="44" t="s">
        <v>29</v>
      </c>
      <c r="M320" s="44">
        <f t="shared" si="31"/>
        <v>1</v>
      </c>
      <c r="N320" s="44" t="s">
        <v>29</v>
      </c>
      <c r="O320" s="44">
        <f t="shared" si="32"/>
        <v>1</v>
      </c>
      <c r="P320" s="44" t="s">
        <v>29</v>
      </c>
      <c r="Q320" s="44" t="s">
        <v>29</v>
      </c>
      <c r="R320" s="44">
        <f t="shared" si="33"/>
        <v>1</v>
      </c>
      <c r="S320" s="44" t="s">
        <v>30</v>
      </c>
      <c r="T320" s="45">
        <v>44867</v>
      </c>
      <c r="U320" s="44" t="s">
        <v>29</v>
      </c>
      <c r="V320" s="44">
        <f t="shared" si="28"/>
        <v>1</v>
      </c>
      <c r="W320" s="44" t="s">
        <v>29</v>
      </c>
      <c r="X320" s="91" t="s">
        <v>447</v>
      </c>
      <c r="Y320" s="51"/>
      <c r="Z320" s="49"/>
      <c r="AA320" s="50"/>
      <c r="AB320" s="49"/>
    </row>
    <row r="321" spans="1:28" ht="57.6" x14ac:dyDescent="0.3">
      <c r="A321" s="38">
        <f t="shared" si="34"/>
        <v>313</v>
      </c>
      <c r="B321" s="52" t="s">
        <v>448</v>
      </c>
      <c r="C321" s="53">
        <v>0.35799999999999998</v>
      </c>
      <c r="D321" s="53">
        <v>0.66400000000000003</v>
      </c>
      <c r="E321" s="54">
        <f t="shared" si="29"/>
        <v>0.30600000000000005</v>
      </c>
      <c r="F321" s="53" t="s">
        <v>32</v>
      </c>
      <c r="G321" s="53">
        <v>6</v>
      </c>
      <c r="H321" s="53" t="s">
        <v>33</v>
      </c>
      <c r="I321" s="42" t="s">
        <v>27</v>
      </c>
      <c r="J321" s="43"/>
      <c r="K321" s="55">
        <f t="shared" si="30"/>
        <v>1</v>
      </c>
      <c r="L321" s="55" t="s">
        <v>29</v>
      </c>
      <c r="M321" s="55">
        <f t="shared" si="31"/>
        <v>1</v>
      </c>
      <c r="N321" s="55" t="s">
        <v>29</v>
      </c>
      <c r="O321" s="55">
        <f t="shared" si="32"/>
        <v>1</v>
      </c>
      <c r="P321" s="55" t="s">
        <v>29</v>
      </c>
      <c r="Q321" s="55" t="s">
        <v>30</v>
      </c>
      <c r="R321" s="55">
        <f t="shared" si="33"/>
        <v>0</v>
      </c>
      <c r="S321" s="55" t="s">
        <v>30</v>
      </c>
      <c r="T321" s="56">
        <v>44867</v>
      </c>
      <c r="U321" s="55" t="s">
        <v>30</v>
      </c>
      <c r="V321" s="55">
        <f t="shared" si="28"/>
        <v>0</v>
      </c>
      <c r="W321" s="57" t="s">
        <v>29</v>
      </c>
      <c r="X321" s="90" t="s">
        <v>449</v>
      </c>
      <c r="Y321" s="51" t="s">
        <v>377</v>
      </c>
      <c r="Z321" s="49" t="s">
        <v>142</v>
      </c>
      <c r="AA321" s="49" t="s">
        <v>450</v>
      </c>
      <c r="AB321" s="79" t="s">
        <v>451</v>
      </c>
    </row>
    <row r="322" spans="1:28" ht="28.8" x14ac:dyDescent="0.3">
      <c r="A322" s="38">
        <f t="shared" si="34"/>
        <v>314</v>
      </c>
      <c r="B322" s="39" t="s">
        <v>452</v>
      </c>
      <c r="C322" s="40">
        <v>1.77</v>
      </c>
      <c r="D322" s="40">
        <v>2.0449999999999999</v>
      </c>
      <c r="E322" s="41">
        <f t="shared" si="29"/>
        <v>0.27499999999999991</v>
      </c>
      <c r="F322" s="40" t="s">
        <v>26</v>
      </c>
      <c r="G322" s="42" t="s">
        <v>27</v>
      </c>
      <c r="H322" s="43"/>
      <c r="I322" s="40">
        <v>6</v>
      </c>
      <c r="J322" s="40" t="s">
        <v>47</v>
      </c>
      <c r="K322" s="44">
        <f t="shared" si="30"/>
        <v>1</v>
      </c>
      <c r="L322" s="44" t="s">
        <v>31</v>
      </c>
      <c r="M322" s="44">
        <f t="shared" si="31"/>
        <v>1</v>
      </c>
      <c r="N322" s="44" t="s">
        <v>31</v>
      </c>
      <c r="O322" s="44">
        <f t="shared" si="32"/>
        <v>1</v>
      </c>
      <c r="P322" s="44" t="s">
        <v>31</v>
      </c>
      <c r="Q322" s="44" t="s">
        <v>31</v>
      </c>
      <c r="R322" s="44">
        <f t="shared" si="33"/>
        <v>1</v>
      </c>
      <c r="S322" s="44" t="s">
        <v>31</v>
      </c>
      <c r="T322" s="45">
        <v>44867</v>
      </c>
      <c r="U322" s="44" t="s">
        <v>29</v>
      </c>
      <c r="V322" s="44">
        <f t="shared" ref="V322:V355" si="35">IF(U322="Y",1,IF(U322="n/a",1,0))</f>
        <v>1</v>
      </c>
      <c r="W322" s="44" t="s">
        <v>31</v>
      </c>
      <c r="X322" s="91" t="s">
        <v>453</v>
      </c>
      <c r="Y322" s="51"/>
      <c r="Z322" s="49"/>
      <c r="AA322" s="50"/>
      <c r="AB322" s="49"/>
    </row>
    <row r="323" spans="1:28" ht="72" x14ac:dyDescent="0.3">
      <c r="A323" s="38">
        <f t="shared" si="34"/>
        <v>315</v>
      </c>
      <c r="B323" s="52" t="s">
        <v>454</v>
      </c>
      <c r="C323" s="53">
        <v>1.006</v>
      </c>
      <c r="D323" s="53">
        <v>2.3370000000000002</v>
      </c>
      <c r="E323" s="54">
        <f t="shared" si="29"/>
        <v>1.3310000000000002</v>
      </c>
      <c r="F323" s="53" t="s">
        <v>32</v>
      </c>
      <c r="G323" s="53">
        <v>6</v>
      </c>
      <c r="H323" s="53" t="s">
        <v>33</v>
      </c>
      <c r="I323" s="42" t="s">
        <v>27</v>
      </c>
      <c r="J323" s="43"/>
      <c r="K323" s="55">
        <f t="shared" si="30"/>
        <v>1</v>
      </c>
      <c r="L323" s="55" t="s">
        <v>29</v>
      </c>
      <c r="M323" s="55">
        <f t="shared" si="31"/>
        <v>1</v>
      </c>
      <c r="N323" s="55" t="s">
        <v>29</v>
      </c>
      <c r="O323" s="55">
        <f t="shared" si="32"/>
        <v>1</v>
      </c>
      <c r="P323" s="55" t="s">
        <v>31</v>
      </c>
      <c r="Q323" s="55" t="s">
        <v>31</v>
      </c>
      <c r="R323" s="55">
        <f t="shared" si="33"/>
        <v>1</v>
      </c>
      <c r="S323" s="55" t="s">
        <v>31</v>
      </c>
      <c r="T323" s="56">
        <v>44867</v>
      </c>
      <c r="U323" s="55" t="s">
        <v>29</v>
      </c>
      <c r="V323" s="55">
        <f t="shared" si="35"/>
        <v>1</v>
      </c>
      <c r="W323" s="55" t="s">
        <v>31</v>
      </c>
      <c r="X323" s="90" t="s">
        <v>455</v>
      </c>
      <c r="Y323" s="51"/>
      <c r="Z323" s="49"/>
      <c r="AA323" s="50"/>
      <c r="AB323" s="49"/>
    </row>
    <row r="324" spans="1:28" ht="43.2" x14ac:dyDescent="0.3">
      <c r="A324" s="38">
        <f t="shared" si="34"/>
        <v>316</v>
      </c>
      <c r="B324" s="39" t="s">
        <v>456</v>
      </c>
      <c r="C324" s="40">
        <v>13.019</v>
      </c>
      <c r="D324" s="40">
        <v>13.119</v>
      </c>
      <c r="E324" s="41">
        <f t="shared" si="29"/>
        <v>9.9999999999999645E-2</v>
      </c>
      <c r="F324" s="40" t="s">
        <v>26</v>
      </c>
      <c r="G324" s="42" t="s">
        <v>27</v>
      </c>
      <c r="H324" s="43"/>
      <c r="I324" s="40">
        <v>6</v>
      </c>
      <c r="J324" s="40" t="s">
        <v>33</v>
      </c>
      <c r="K324" s="44">
        <f t="shared" si="30"/>
        <v>1</v>
      </c>
      <c r="L324" s="44" t="s">
        <v>31</v>
      </c>
      <c r="M324" s="44">
        <f t="shared" si="31"/>
        <v>1</v>
      </c>
      <c r="N324" s="44" t="s">
        <v>31</v>
      </c>
      <c r="O324" s="44">
        <f t="shared" si="32"/>
        <v>1</v>
      </c>
      <c r="P324" s="44" t="s">
        <v>31</v>
      </c>
      <c r="Q324" s="44" t="s">
        <v>31</v>
      </c>
      <c r="R324" s="44">
        <f t="shared" si="33"/>
        <v>1</v>
      </c>
      <c r="S324" s="44" t="s">
        <v>31</v>
      </c>
      <c r="T324" s="45">
        <v>44867</v>
      </c>
      <c r="U324" s="44" t="s">
        <v>29</v>
      </c>
      <c r="V324" s="44">
        <f t="shared" si="35"/>
        <v>1</v>
      </c>
      <c r="W324" s="86" t="s">
        <v>29</v>
      </c>
      <c r="X324" s="91" t="s">
        <v>457</v>
      </c>
      <c r="Y324" s="51"/>
      <c r="Z324" s="49"/>
      <c r="AA324" s="50"/>
      <c r="AB324" s="49"/>
    </row>
    <row r="325" spans="1:28" ht="57.6" x14ac:dyDescent="0.3">
      <c r="A325" s="38">
        <f t="shared" si="34"/>
        <v>317</v>
      </c>
      <c r="B325" s="52" t="s">
        <v>458</v>
      </c>
      <c r="C325" s="53">
        <v>0.42499999999999999</v>
      </c>
      <c r="D325" s="53">
        <v>0.56999999999999995</v>
      </c>
      <c r="E325" s="54">
        <f t="shared" si="29"/>
        <v>0.14499999999999996</v>
      </c>
      <c r="F325" s="53" t="s">
        <v>32</v>
      </c>
      <c r="G325" s="53">
        <v>5</v>
      </c>
      <c r="H325" s="53" t="s">
        <v>33</v>
      </c>
      <c r="I325" s="42" t="s">
        <v>27</v>
      </c>
      <c r="J325" s="43"/>
      <c r="K325" s="55">
        <f t="shared" si="30"/>
        <v>1</v>
      </c>
      <c r="L325" s="55" t="s">
        <v>29</v>
      </c>
      <c r="M325" s="55">
        <f t="shared" si="31"/>
        <v>1</v>
      </c>
      <c r="N325" s="55" t="s">
        <v>29</v>
      </c>
      <c r="O325" s="55">
        <f t="shared" si="32"/>
        <v>1</v>
      </c>
      <c r="P325" s="55" t="s">
        <v>31</v>
      </c>
      <c r="Q325" s="55" t="s">
        <v>31</v>
      </c>
      <c r="R325" s="55">
        <f t="shared" si="33"/>
        <v>1</v>
      </c>
      <c r="S325" s="55" t="s">
        <v>31</v>
      </c>
      <c r="T325" s="56">
        <v>44867</v>
      </c>
      <c r="U325" s="55" t="s">
        <v>29</v>
      </c>
      <c r="V325" s="55">
        <f t="shared" si="35"/>
        <v>1</v>
      </c>
      <c r="W325" s="57" t="s">
        <v>29</v>
      </c>
      <c r="X325" s="90" t="s">
        <v>459</v>
      </c>
      <c r="Y325" s="51"/>
      <c r="Z325" s="49"/>
      <c r="AA325" s="50"/>
      <c r="AB325" s="49"/>
    </row>
    <row r="326" spans="1:28" ht="57.6" x14ac:dyDescent="0.3">
      <c r="A326" s="38">
        <f>A325+1</f>
        <v>318</v>
      </c>
      <c r="B326" s="52" t="s">
        <v>458</v>
      </c>
      <c r="C326" s="53">
        <v>1.2</v>
      </c>
      <c r="D326" s="53">
        <v>1.425</v>
      </c>
      <c r="E326" s="54">
        <f t="shared" si="29"/>
        <v>0.22500000000000009</v>
      </c>
      <c r="F326" s="53" t="s">
        <v>32</v>
      </c>
      <c r="G326" s="53">
        <v>6</v>
      </c>
      <c r="H326" s="53" t="s">
        <v>33</v>
      </c>
      <c r="I326" s="42" t="s">
        <v>27</v>
      </c>
      <c r="J326" s="43"/>
      <c r="K326" s="55">
        <f t="shared" si="30"/>
        <v>1</v>
      </c>
      <c r="L326" s="55" t="s">
        <v>29</v>
      </c>
      <c r="M326" s="55">
        <f t="shared" si="31"/>
        <v>1</v>
      </c>
      <c r="N326" s="55" t="s">
        <v>29</v>
      </c>
      <c r="O326" s="55">
        <f t="shared" si="32"/>
        <v>1</v>
      </c>
      <c r="P326" s="55" t="s">
        <v>29</v>
      </c>
      <c r="Q326" s="55" t="s">
        <v>30</v>
      </c>
      <c r="R326" s="55">
        <f t="shared" si="33"/>
        <v>0</v>
      </c>
      <c r="S326" s="55" t="s">
        <v>30</v>
      </c>
      <c r="T326" s="56">
        <v>44867</v>
      </c>
      <c r="U326" s="55" t="s">
        <v>29</v>
      </c>
      <c r="V326" s="55">
        <f t="shared" si="35"/>
        <v>1</v>
      </c>
      <c r="W326" s="57" t="s">
        <v>29</v>
      </c>
      <c r="X326" s="90" t="s">
        <v>460</v>
      </c>
      <c r="Y326" s="51"/>
      <c r="Z326" s="49"/>
      <c r="AA326" s="50"/>
      <c r="AB326" s="49"/>
    </row>
    <row r="327" spans="1:28" ht="86.4" x14ac:dyDescent="0.3">
      <c r="A327" s="38">
        <f t="shared" si="34"/>
        <v>319</v>
      </c>
      <c r="B327" s="52" t="s">
        <v>458</v>
      </c>
      <c r="C327" s="53">
        <v>1.782</v>
      </c>
      <c r="D327" s="53">
        <v>1.8180000000000001</v>
      </c>
      <c r="E327" s="54">
        <f t="shared" si="29"/>
        <v>3.6000000000000032E-2</v>
      </c>
      <c r="F327" s="53" t="s">
        <v>26</v>
      </c>
      <c r="G327" s="42" t="s">
        <v>27</v>
      </c>
      <c r="H327" s="43"/>
      <c r="I327" s="53">
        <v>7</v>
      </c>
      <c r="J327" s="53" t="s">
        <v>33</v>
      </c>
      <c r="K327" s="55">
        <f t="shared" si="30"/>
        <v>1</v>
      </c>
      <c r="L327" s="55" t="s">
        <v>30</v>
      </c>
      <c r="M327" s="55">
        <f t="shared" si="31"/>
        <v>0</v>
      </c>
      <c r="N327" s="55" t="s">
        <v>29</v>
      </c>
      <c r="O327" s="55">
        <f t="shared" si="32"/>
        <v>1</v>
      </c>
      <c r="P327" s="55" t="s">
        <v>29</v>
      </c>
      <c r="Q327" s="55" t="s">
        <v>30</v>
      </c>
      <c r="R327" s="55">
        <f t="shared" si="33"/>
        <v>0</v>
      </c>
      <c r="S327" s="55" t="s">
        <v>30</v>
      </c>
      <c r="T327" s="56">
        <v>44867</v>
      </c>
      <c r="U327" s="55" t="s">
        <v>30</v>
      </c>
      <c r="V327" s="55">
        <f t="shared" si="35"/>
        <v>0</v>
      </c>
      <c r="W327" s="57" t="s">
        <v>29</v>
      </c>
      <c r="X327" s="90" t="s">
        <v>461</v>
      </c>
      <c r="Y327" s="51" t="s">
        <v>74</v>
      </c>
      <c r="Z327" s="49" t="s">
        <v>462</v>
      </c>
      <c r="AA327" s="50" t="s">
        <v>76</v>
      </c>
      <c r="AB327" s="79" t="s">
        <v>463</v>
      </c>
    </row>
    <row r="328" spans="1:28" ht="72" x14ac:dyDescent="0.3">
      <c r="A328" s="38">
        <f t="shared" si="34"/>
        <v>320</v>
      </c>
      <c r="B328" s="39" t="s">
        <v>464</v>
      </c>
      <c r="C328" s="40">
        <v>4.1989999999999998</v>
      </c>
      <c r="D328" s="40">
        <v>6.6920000000000002</v>
      </c>
      <c r="E328" s="41">
        <f t="shared" si="29"/>
        <v>2.4930000000000003</v>
      </c>
      <c r="F328" s="40" t="s">
        <v>32</v>
      </c>
      <c r="G328" s="40">
        <v>6</v>
      </c>
      <c r="H328" s="40" t="s">
        <v>33</v>
      </c>
      <c r="I328" s="42" t="s">
        <v>27</v>
      </c>
      <c r="J328" s="43"/>
      <c r="K328" s="44">
        <f t="shared" si="30"/>
        <v>1</v>
      </c>
      <c r="L328" s="44" t="s">
        <v>29</v>
      </c>
      <c r="M328" s="44">
        <f t="shared" si="31"/>
        <v>1</v>
      </c>
      <c r="N328" s="44" t="s">
        <v>29</v>
      </c>
      <c r="O328" s="44">
        <f t="shared" si="32"/>
        <v>1</v>
      </c>
      <c r="P328" s="44" t="s">
        <v>31</v>
      </c>
      <c r="Q328" s="44" t="s">
        <v>31</v>
      </c>
      <c r="R328" s="44">
        <f t="shared" si="33"/>
        <v>1</v>
      </c>
      <c r="S328" s="44" t="s">
        <v>31</v>
      </c>
      <c r="T328" s="45">
        <v>44868</v>
      </c>
      <c r="U328" s="44" t="s">
        <v>29</v>
      </c>
      <c r="V328" s="44">
        <f t="shared" si="35"/>
        <v>1</v>
      </c>
      <c r="W328" s="44" t="s">
        <v>31</v>
      </c>
      <c r="X328" s="91" t="s">
        <v>465</v>
      </c>
      <c r="Y328" s="51"/>
      <c r="Z328" s="49"/>
      <c r="AA328" s="50"/>
      <c r="AB328" s="49"/>
    </row>
    <row r="329" spans="1:28" ht="43.2" x14ac:dyDescent="0.3">
      <c r="A329" s="38">
        <f t="shared" si="34"/>
        <v>321</v>
      </c>
      <c r="B329" s="52" t="s">
        <v>466</v>
      </c>
      <c r="C329" s="53">
        <v>20.798999999999999</v>
      </c>
      <c r="D329" s="53">
        <v>20.913</v>
      </c>
      <c r="E329" s="54">
        <f t="shared" si="29"/>
        <v>0.11400000000000077</v>
      </c>
      <c r="F329" s="53" t="s">
        <v>32</v>
      </c>
      <c r="G329" s="53">
        <v>5</v>
      </c>
      <c r="H329" s="53" t="s">
        <v>47</v>
      </c>
      <c r="I329" s="42" t="s">
        <v>27</v>
      </c>
      <c r="J329" s="43"/>
      <c r="K329" s="55">
        <f t="shared" si="30"/>
        <v>1</v>
      </c>
      <c r="L329" s="55" t="s">
        <v>31</v>
      </c>
      <c r="M329" s="55">
        <f t="shared" si="31"/>
        <v>1</v>
      </c>
      <c r="N329" s="55" t="s">
        <v>31</v>
      </c>
      <c r="O329" s="55">
        <f t="shared" si="32"/>
        <v>1</v>
      </c>
      <c r="P329" s="55" t="s">
        <v>31</v>
      </c>
      <c r="Q329" s="55" t="s">
        <v>31</v>
      </c>
      <c r="R329" s="55">
        <f t="shared" si="33"/>
        <v>1</v>
      </c>
      <c r="S329" s="55" t="s">
        <v>31</v>
      </c>
      <c r="T329" s="56">
        <v>44868</v>
      </c>
      <c r="U329" s="55" t="s">
        <v>29</v>
      </c>
      <c r="V329" s="55">
        <f t="shared" si="35"/>
        <v>1</v>
      </c>
      <c r="W329" s="55" t="s">
        <v>31</v>
      </c>
      <c r="X329" s="90" t="s">
        <v>467</v>
      </c>
      <c r="Y329" s="51"/>
      <c r="Z329" s="49"/>
      <c r="AA329" s="50"/>
      <c r="AB329" s="49"/>
    </row>
    <row r="330" spans="1:28" ht="43.2" x14ac:dyDescent="0.3">
      <c r="A330" s="38">
        <f t="shared" si="34"/>
        <v>322</v>
      </c>
      <c r="B330" s="52" t="s">
        <v>466</v>
      </c>
      <c r="C330" s="53">
        <v>20.798999999999999</v>
      </c>
      <c r="D330" s="53">
        <v>20.913</v>
      </c>
      <c r="E330" s="54">
        <f t="shared" ref="E330:E355" si="36">D330-C330</f>
        <v>0.11400000000000077</v>
      </c>
      <c r="F330" s="53" t="s">
        <v>26</v>
      </c>
      <c r="G330" s="42" t="s">
        <v>27</v>
      </c>
      <c r="H330" s="43"/>
      <c r="I330" s="53">
        <v>5</v>
      </c>
      <c r="J330" s="53" t="s">
        <v>28</v>
      </c>
      <c r="K330" s="55">
        <f t="shared" ref="K330:K355" si="37">IF($F330="L",IF(G330&gt;=5,1,0),IF($F330="R",IF($I330&gt;=5,1,0),0))</f>
        <v>1</v>
      </c>
      <c r="L330" s="55" t="s">
        <v>31</v>
      </c>
      <c r="M330" s="55">
        <f t="shared" ref="M330:M355" si="38">IF(L330="Y",1,IF(L330="n/a",1,0))</f>
        <v>1</v>
      </c>
      <c r="N330" s="55" t="s">
        <v>31</v>
      </c>
      <c r="O330" s="55">
        <f t="shared" ref="O330:O355" si="39">IF(N330="Y",1,IF(N330="n/a",1,0))</f>
        <v>1</v>
      </c>
      <c r="P330" s="55" t="s">
        <v>31</v>
      </c>
      <c r="Q330" s="55" t="s">
        <v>31</v>
      </c>
      <c r="R330" s="55">
        <f t="shared" ref="R330:R355" si="40">IF(Q330="Y",1,IF(Q330="n/a",1,0))</f>
        <v>1</v>
      </c>
      <c r="S330" s="55" t="s">
        <v>31</v>
      </c>
      <c r="T330" s="56">
        <v>44868</v>
      </c>
      <c r="U330" s="55" t="s">
        <v>31</v>
      </c>
      <c r="V330" s="55">
        <f t="shared" si="35"/>
        <v>1</v>
      </c>
      <c r="W330" s="55" t="s">
        <v>31</v>
      </c>
      <c r="X330" s="90" t="s">
        <v>468</v>
      </c>
      <c r="Y330" s="51"/>
      <c r="Z330" s="49"/>
      <c r="AA330" s="50"/>
      <c r="AB330" s="49"/>
    </row>
    <row r="331" spans="1:28" ht="72" x14ac:dyDescent="0.3">
      <c r="A331" s="38">
        <f t="shared" ref="A331:A355" si="41">A330+1</f>
        <v>323</v>
      </c>
      <c r="B331" s="52" t="s">
        <v>466</v>
      </c>
      <c r="C331" s="53">
        <v>21.53</v>
      </c>
      <c r="D331" s="53">
        <v>21.603000000000002</v>
      </c>
      <c r="E331" s="54">
        <f t="shared" si="36"/>
        <v>7.3000000000000398E-2</v>
      </c>
      <c r="F331" s="53" t="s">
        <v>32</v>
      </c>
      <c r="G331" s="53">
        <v>5</v>
      </c>
      <c r="H331" s="53" t="s">
        <v>47</v>
      </c>
      <c r="I331" s="42" t="s">
        <v>27</v>
      </c>
      <c r="J331" s="43"/>
      <c r="K331" s="55">
        <f t="shared" si="37"/>
        <v>1</v>
      </c>
      <c r="L331" s="55" t="s">
        <v>29</v>
      </c>
      <c r="M331" s="55">
        <f t="shared" si="38"/>
        <v>1</v>
      </c>
      <c r="N331" s="55" t="s">
        <v>29</v>
      </c>
      <c r="O331" s="55">
        <f t="shared" si="39"/>
        <v>1</v>
      </c>
      <c r="P331" s="55" t="s">
        <v>31</v>
      </c>
      <c r="Q331" s="55" t="s">
        <v>31</v>
      </c>
      <c r="R331" s="55">
        <f t="shared" si="40"/>
        <v>1</v>
      </c>
      <c r="S331" s="55" t="s">
        <v>31</v>
      </c>
      <c r="T331" s="56">
        <v>44868</v>
      </c>
      <c r="U331" s="55" t="s">
        <v>29</v>
      </c>
      <c r="V331" s="55">
        <f t="shared" si="35"/>
        <v>1</v>
      </c>
      <c r="W331" s="57" t="s">
        <v>29</v>
      </c>
      <c r="X331" s="90" t="s">
        <v>469</v>
      </c>
      <c r="Y331" s="51"/>
      <c r="Z331" s="49"/>
      <c r="AA331" s="50"/>
      <c r="AB331" s="49"/>
    </row>
    <row r="332" spans="1:28" ht="57.6" x14ac:dyDescent="0.3">
      <c r="A332" s="38">
        <f t="shared" si="41"/>
        <v>324</v>
      </c>
      <c r="B332" s="39" t="s">
        <v>470</v>
      </c>
      <c r="C332" s="40">
        <v>5.2469999999999999</v>
      </c>
      <c r="D332" s="40">
        <v>5.2770000000000001</v>
      </c>
      <c r="E332" s="41">
        <f t="shared" si="36"/>
        <v>3.0000000000000249E-2</v>
      </c>
      <c r="F332" s="40" t="s">
        <v>32</v>
      </c>
      <c r="G332" s="40">
        <v>5</v>
      </c>
      <c r="H332" s="40" t="s">
        <v>47</v>
      </c>
      <c r="I332" s="42" t="s">
        <v>27</v>
      </c>
      <c r="J332" s="43"/>
      <c r="K332" s="44">
        <f t="shared" si="37"/>
        <v>1</v>
      </c>
      <c r="L332" s="44" t="s">
        <v>29</v>
      </c>
      <c r="M332" s="44">
        <f t="shared" si="38"/>
        <v>1</v>
      </c>
      <c r="N332" s="44" t="s">
        <v>29</v>
      </c>
      <c r="O332" s="44">
        <f t="shared" si="39"/>
        <v>1</v>
      </c>
      <c r="P332" s="44" t="s">
        <v>31</v>
      </c>
      <c r="Q332" s="44" t="s">
        <v>31</v>
      </c>
      <c r="R332" s="44">
        <f t="shared" si="40"/>
        <v>1</v>
      </c>
      <c r="S332" s="44" t="s">
        <v>31</v>
      </c>
      <c r="T332" s="45">
        <v>44868</v>
      </c>
      <c r="U332" s="44" t="s">
        <v>29</v>
      </c>
      <c r="V332" s="44">
        <f t="shared" si="35"/>
        <v>1</v>
      </c>
      <c r="W332" s="86" t="s">
        <v>29</v>
      </c>
      <c r="X332" s="113" t="s">
        <v>471</v>
      </c>
      <c r="Y332" s="51"/>
      <c r="Z332" s="49"/>
      <c r="AA332" s="50"/>
      <c r="AB332" s="49"/>
    </row>
    <row r="333" spans="1:28" x14ac:dyDescent="0.3">
      <c r="A333" s="38">
        <f t="shared" si="41"/>
        <v>325</v>
      </c>
      <c r="B333" s="39" t="s">
        <v>470</v>
      </c>
      <c r="C333" s="40">
        <v>5.6580000000000004</v>
      </c>
      <c r="D333" s="40">
        <v>5.883</v>
      </c>
      <c r="E333" s="41">
        <f t="shared" si="36"/>
        <v>0.22499999999999964</v>
      </c>
      <c r="F333" s="40" t="s">
        <v>26</v>
      </c>
      <c r="G333" s="42" t="s">
        <v>27</v>
      </c>
      <c r="H333" s="43"/>
      <c r="I333" s="40">
        <v>5</v>
      </c>
      <c r="J333" s="40" t="s">
        <v>47</v>
      </c>
      <c r="K333" s="44">
        <f t="shared" si="37"/>
        <v>1</v>
      </c>
      <c r="L333" s="44" t="s">
        <v>31</v>
      </c>
      <c r="M333" s="44">
        <f t="shared" si="38"/>
        <v>1</v>
      </c>
      <c r="N333" s="44" t="s">
        <v>31</v>
      </c>
      <c r="O333" s="44">
        <f t="shared" si="39"/>
        <v>1</v>
      </c>
      <c r="P333" s="44" t="s">
        <v>31</v>
      </c>
      <c r="Q333" s="44" t="s">
        <v>31</v>
      </c>
      <c r="R333" s="44">
        <f t="shared" si="40"/>
        <v>1</v>
      </c>
      <c r="S333" s="44" t="s">
        <v>31</v>
      </c>
      <c r="T333" s="45">
        <v>44868</v>
      </c>
      <c r="U333" s="44" t="s">
        <v>31</v>
      </c>
      <c r="V333" s="44">
        <f t="shared" si="35"/>
        <v>1</v>
      </c>
      <c r="W333" s="44" t="s">
        <v>31</v>
      </c>
      <c r="X333" s="91" t="s">
        <v>472</v>
      </c>
      <c r="Y333" s="51"/>
      <c r="Z333" s="49"/>
      <c r="AA333" s="50"/>
      <c r="AB333" s="49"/>
    </row>
    <row r="334" spans="1:28" ht="43.2" x14ac:dyDescent="0.3">
      <c r="A334" s="38">
        <f t="shared" si="41"/>
        <v>326</v>
      </c>
      <c r="B334" s="52" t="s">
        <v>473</v>
      </c>
      <c r="C334" s="53">
        <v>10.87</v>
      </c>
      <c r="D334" s="53">
        <v>10.956</v>
      </c>
      <c r="E334" s="54">
        <f t="shared" si="36"/>
        <v>8.6000000000000298E-2</v>
      </c>
      <c r="F334" s="53" t="s">
        <v>32</v>
      </c>
      <c r="G334" s="53">
        <v>6</v>
      </c>
      <c r="H334" s="53" t="s">
        <v>47</v>
      </c>
      <c r="I334" s="42" t="s">
        <v>27</v>
      </c>
      <c r="J334" s="43"/>
      <c r="K334" s="55">
        <f t="shared" si="37"/>
        <v>1</v>
      </c>
      <c r="L334" s="55" t="s">
        <v>31</v>
      </c>
      <c r="M334" s="55">
        <f t="shared" si="38"/>
        <v>1</v>
      </c>
      <c r="N334" s="55" t="s">
        <v>31</v>
      </c>
      <c r="O334" s="55">
        <f t="shared" si="39"/>
        <v>1</v>
      </c>
      <c r="P334" s="55" t="s">
        <v>31</v>
      </c>
      <c r="Q334" s="55" t="s">
        <v>31</v>
      </c>
      <c r="R334" s="55">
        <f t="shared" si="40"/>
        <v>1</v>
      </c>
      <c r="S334" s="55" t="s">
        <v>31</v>
      </c>
      <c r="T334" s="56">
        <v>44868</v>
      </c>
      <c r="U334" s="55" t="s">
        <v>31</v>
      </c>
      <c r="V334" s="55">
        <f t="shared" si="35"/>
        <v>1</v>
      </c>
      <c r="W334" s="55" t="s">
        <v>31</v>
      </c>
      <c r="X334" s="90" t="s">
        <v>474</v>
      </c>
      <c r="Y334" s="51"/>
      <c r="Z334" s="49"/>
      <c r="AA334" s="50"/>
      <c r="AB334" s="49"/>
    </row>
    <row r="335" spans="1:28" x14ac:dyDescent="0.3">
      <c r="A335" s="38">
        <f t="shared" si="41"/>
        <v>327</v>
      </c>
      <c r="B335" s="39" t="s">
        <v>475</v>
      </c>
      <c r="C335" s="40">
        <v>13.36</v>
      </c>
      <c r="D335" s="40">
        <v>13.507999999999999</v>
      </c>
      <c r="E335" s="41">
        <f t="shared" si="36"/>
        <v>0.14799999999999969</v>
      </c>
      <c r="F335" s="40" t="s">
        <v>32</v>
      </c>
      <c r="G335" s="40">
        <v>5</v>
      </c>
      <c r="H335" s="40" t="s">
        <v>31</v>
      </c>
      <c r="I335" s="42" t="s">
        <v>27</v>
      </c>
      <c r="J335" s="43"/>
      <c r="K335" s="44">
        <f t="shared" si="37"/>
        <v>1</v>
      </c>
      <c r="L335" s="44" t="s">
        <v>31</v>
      </c>
      <c r="M335" s="44">
        <f t="shared" si="38"/>
        <v>1</v>
      </c>
      <c r="N335" s="44" t="s">
        <v>31</v>
      </c>
      <c r="O335" s="44">
        <f t="shared" si="39"/>
        <v>1</v>
      </c>
      <c r="P335" s="44" t="s">
        <v>31</v>
      </c>
      <c r="Q335" s="44" t="s">
        <v>31</v>
      </c>
      <c r="R335" s="44">
        <f t="shared" si="40"/>
        <v>1</v>
      </c>
      <c r="S335" s="44" t="s">
        <v>31</v>
      </c>
      <c r="T335" s="45">
        <v>44868</v>
      </c>
      <c r="U335" s="44" t="s">
        <v>31</v>
      </c>
      <c r="V335" s="44">
        <f t="shared" si="35"/>
        <v>1</v>
      </c>
      <c r="W335" s="44" t="s">
        <v>31</v>
      </c>
      <c r="X335" s="91" t="s">
        <v>476</v>
      </c>
      <c r="Y335" s="51"/>
      <c r="Z335" s="49"/>
      <c r="AA335" s="50"/>
      <c r="AB335" s="49"/>
    </row>
    <row r="336" spans="1:28" ht="28.8" x14ac:dyDescent="0.3">
      <c r="A336" s="38">
        <f t="shared" si="41"/>
        <v>328</v>
      </c>
      <c r="B336" s="52" t="s">
        <v>477</v>
      </c>
      <c r="C336" s="53">
        <v>4.165</v>
      </c>
      <c r="D336" s="53">
        <v>4.2080000000000002</v>
      </c>
      <c r="E336" s="54">
        <f t="shared" si="36"/>
        <v>4.3000000000000149E-2</v>
      </c>
      <c r="F336" s="53" t="s">
        <v>32</v>
      </c>
      <c r="G336" s="53">
        <v>5</v>
      </c>
      <c r="H336" s="53" t="s">
        <v>47</v>
      </c>
      <c r="I336" s="42" t="s">
        <v>27</v>
      </c>
      <c r="J336" s="43"/>
      <c r="K336" s="55">
        <f t="shared" si="37"/>
        <v>1</v>
      </c>
      <c r="L336" s="55" t="s">
        <v>31</v>
      </c>
      <c r="M336" s="55">
        <f t="shared" si="38"/>
        <v>1</v>
      </c>
      <c r="N336" s="55" t="s">
        <v>31</v>
      </c>
      <c r="O336" s="55">
        <f t="shared" si="39"/>
        <v>1</v>
      </c>
      <c r="P336" s="55" t="s">
        <v>31</v>
      </c>
      <c r="Q336" s="55" t="s">
        <v>31</v>
      </c>
      <c r="R336" s="55">
        <f t="shared" si="40"/>
        <v>1</v>
      </c>
      <c r="S336" s="55" t="s">
        <v>31</v>
      </c>
      <c r="T336" s="56">
        <v>44868</v>
      </c>
      <c r="U336" s="55" t="s">
        <v>31</v>
      </c>
      <c r="V336" s="55">
        <f t="shared" si="35"/>
        <v>1</v>
      </c>
      <c r="W336" s="55" t="s">
        <v>31</v>
      </c>
      <c r="X336" s="90" t="s">
        <v>478</v>
      </c>
      <c r="Y336" s="51"/>
      <c r="Z336" s="49"/>
      <c r="AA336" s="50"/>
      <c r="AB336" s="49"/>
    </row>
    <row r="337" spans="1:28" ht="43.2" x14ac:dyDescent="0.3">
      <c r="A337" s="38">
        <f t="shared" si="41"/>
        <v>329</v>
      </c>
      <c r="B337" s="39" t="s">
        <v>479</v>
      </c>
      <c r="C337" s="40">
        <v>5.2229999999999999</v>
      </c>
      <c r="D337" s="40">
        <v>5.7969999999999997</v>
      </c>
      <c r="E337" s="41">
        <f t="shared" si="36"/>
        <v>0.57399999999999984</v>
      </c>
      <c r="F337" s="40" t="s">
        <v>32</v>
      </c>
      <c r="G337" s="40">
        <v>9</v>
      </c>
      <c r="H337" s="40" t="s">
        <v>47</v>
      </c>
      <c r="I337" s="42" t="s">
        <v>27</v>
      </c>
      <c r="J337" s="43"/>
      <c r="K337" s="44">
        <f t="shared" si="37"/>
        <v>1</v>
      </c>
      <c r="L337" s="44" t="s">
        <v>31</v>
      </c>
      <c r="M337" s="44">
        <f t="shared" si="38"/>
        <v>1</v>
      </c>
      <c r="N337" s="44" t="s">
        <v>31</v>
      </c>
      <c r="O337" s="44">
        <f t="shared" si="39"/>
        <v>1</v>
      </c>
      <c r="P337" s="44" t="s">
        <v>31</v>
      </c>
      <c r="Q337" s="44" t="s">
        <v>31</v>
      </c>
      <c r="R337" s="44">
        <f t="shared" si="40"/>
        <v>1</v>
      </c>
      <c r="S337" s="44" t="s">
        <v>31</v>
      </c>
      <c r="T337" s="45">
        <v>44868</v>
      </c>
      <c r="U337" s="44" t="s">
        <v>31</v>
      </c>
      <c r="V337" s="44">
        <f t="shared" si="35"/>
        <v>1</v>
      </c>
      <c r="W337" s="86" t="s">
        <v>29</v>
      </c>
      <c r="X337" s="91" t="s">
        <v>480</v>
      </c>
      <c r="Y337" s="51"/>
      <c r="Z337" s="49"/>
      <c r="AA337" s="50"/>
      <c r="AB337" s="49"/>
    </row>
    <row r="338" spans="1:28" ht="43.2" x14ac:dyDescent="0.3">
      <c r="A338" s="38">
        <f t="shared" si="41"/>
        <v>330</v>
      </c>
      <c r="B338" s="52" t="s">
        <v>481</v>
      </c>
      <c r="C338" s="53">
        <v>0</v>
      </c>
      <c r="D338" s="53">
        <v>2.5000000000000001E-2</v>
      </c>
      <c r="E338" s="54">
        <f t="shared" si="36"/>
        <v>2.5000000000000001E-2</v>
      </c>
      <c r="F338" s="53" t="s">
        <v>32</v>
      </c>
      <c r="G338" s="53">
        <v>5</v>
      </c>
      <c r="H338" s="53" t="s">
        <v>47</v>
      </c>
      <c r="I338" s="42" t="s">
        <v>27</v>
      </c>
      <c r="J338" s="43"/>
      <c r="K338" s="55">
        <f t="shared" si="37"/>
        <v>1</v>
      </c>
      <c r="L338" s="55" t="s">
        <v>29</v>
      </c>
      <c r="M338" s="55">
        <f t="shared" si="38"/>
        <v>1</v>
      </c>
      <c r="N338" s="55" t="s">
        <v>29</v>
      </c>
      <c r="O338" s="55">
        <f t="shared" si="39"/>
        <v>1</v>
      </c>
      <c r="P338" s="55" t="s">
        <v>31</v>
      </c>
      <c r="Q338" s="55" t="s">
        <v>31</v>
      </c>
      <c r="R338" s="55">
        <f t="shared" si="40"/>
        <v>1</v>
      </c>
      <c r="S338" s="55" t="s">
        <v>31</v>
      </c>
      <c r="T338" s="56">
        <v>44868</v>
      </c>
      <c r="U338" s="55" t="s">
        <v>29</v>
      </c>
      <c r="V338" s="55">
        <f t="shared" si="35"/>
        <v>1</v>
      </c>
      <c r="W338" s="57" t="s">
        <v>29</v>
      </c>
      <c r="X338" s="90" t="s">
        <v>482</v>
      </c>
      <c r="Y338" s="51"/>
      <c r="Z338" s="49"/>
      <c r="AA338" s="50"/>
      <c r="AB338" s="49"/>
    </row>
    <row r="339" spans="1:28" ht="43.2" x14ac:dyDescent="0.3">
      <c r="A339" s="38">
        <f t="shared" si="41"/>
        <v>331</v>
      </c>
      <c r="B339" s="52" t="s">
        <v>481</v>
      </c>
      <c r="C339" s="53">
        <v>7.8E-2</v>
      </c>
      <c r="D339" s="53">
        <v>0.157</v>
      </c>
      <c r="E339" s="54">
        <f t="shared" si="36"/>
        <v>7.9000000000000001E-2</v>
      </c>
      <c r="F339" s="53" t="s">
        <v>26</v>
      </c>
      <c r="G339" s="42" t="s">
        <v>27</v>
      </c>
      <c r="H339" s="43"/>
      <c r="I339" s="53">
        <v>5</v>
      </c>
      <c r="J339" s="53" t="s">
        <v>47</v>
      </c>
      <c r="K339" s="55">
        <f t="shared" si="37"/>
        <v>1</v>
      </c>
      <c r="L339" s="55" t="s">
        <v>29</v>
      </c>
      <c r="M339" s="55">
        <f t="shared" si="38"/>
        <v>1</v>
      </c>
      <c r="N339" s="55" t="s">
        <v>29</v>
      </c>
      <c r="O339" s="55">
        <f t="shared" si="39"/>
        <v>1</v>
      </c>
      <c r="P339" s="55" t="s">
        <v>31</v>
      </c>
      <c r="Q339" s="55" t="s">
        <v>31</v>
      </c>
      <c r="R339" s="55">
        <f t="shared" si="40"/>
        <v>1</v>
      </c>
      <c r="S339" s="55" t="s">
        <v>31</v>
      </c>
      <c r="T339" s="56">
        <v>44868</v>
      </c>
      <c r="U339" s="55" t="s">
        <v>29</v>
      </c>
      <c r="V339" s="55">
        <f t="shared" si="35"/>
        <v>1</v>
      </c>
      <c r="W339" s="57" t="s">
        <v>29</v>
      </c>
      <c r="X339" s="90" t="s">
        <v>483</v>
      </c>
      <c r="Y339" s="51"/>
      <c r="Z339" s="49"/>
      <c r="AA339" s="50"/>
      <c r="AB339" s="49"/>
    </row>
    <row r="340" spans="1:28" ht="43.2" x14ac:dyDescent="0.3">
      <c r="A340" s="38">
        <f t="shared" si="41"/>
        <v>332</v>
      </c>
      <c r="B340" s="39" t="s">
        <v>484</v>
      </c>
      <c r="C340" s="40">
        <v>16.649999999999999</v>
      </c>
      <c r="D340" s="40">
        <v>16.948</v>
      </c>
      <c r="E340" s="41">
        <f t="shared" si="36"/>
        <v>0.29800000000000182</v>
      </c>
      <c r="F340" s="40" t="s">
        <v>26</v>
      </c>
      <c r="G340" s="42" t="s">
        <v>27</v>
      </c>
      <c r="H340" s="43"/>
      <c r="I340" s="40">
        <v>5</v>
      </c>
      <c r="J340" s="40" t="s">
        <v>33</v>
      </c>
      <c r="K340" s="44">
        <f t="shared" si="37"/>
        <v>1</v>
      </c>
      <c r="L340" s="44" t="s">
        <v>29</v>
      </c>
      <c r="M340" s="44">
        <f t="shared" si="38"/>
        <v>1</v>
      </c>
      <c r="N340" s="44" t="s">
        <v>29</v>
      </c>
      <c r="O340" s="44">
        <f t="shared" si="39"/>
        <v>1</v>
      </c>
      <c r="P340" s="44" t="s">
        <v>31</v>
      </c>
      <c r="Q340" s="44" t="s">
        <v>31</v>
      </c>
      <c r="R340" s="44">
        <f t="shared" si="40"/>
        <v>1</v>
      </c>
      <c r="S340" s="44" t="s">
        <v>31</v>
      </c>
      <c r="T340" s="45">
        <v>44868</v>
      </c>
      <c r="U340" s="44" t="s">
        <v>29</v>
      </c>
      <c r="V340" s="44">
        <f t="shared" si="35"/>
        <v>1</v>
      </c>
      <c r="W340" s="44" t="s">
        <v>31</v>
      </c>
      <c r="X340" s="91" t="s">
        <v>485</v>
      </c>
      <c r="Y340" s="51"/>
      <c r="Z340" s="49"/>
      <c r="AA340" s="50"/>
      <c r="AB340" s="49"/>
    </row>
    <row r="341" spans="1:28" ht="43.2" x14ac:dyDescent="0.3">
      <c r="A341" s="38">
        <f t="shared" si="41"/>
        <v>333</v>
      </c>
      <c r="B341" s="39" t="s">
        <v>484</v>
      </c>
      <c r="C341" s="40">
        <v>17.375</v>
      </c>
      <c r="D341" s="40">
        <v>17.579999999999998</v>
      </c>
      <c r="E341" s="41">
        <f t="shared" si="36"/>
        <v>0.20499999999999829</v>
      </c>
      <c r="F341" s="40" t="s">
        <v>26</v>
      </c>
      <c r="G341" s="42" t="s">
        <v>27</v>
      </c>
      <c r="H341" s="43"/>
      <c r="I341" s="40">
        <v>7</v>
      </c>
      <c r="J341" s="40" t="s">
        <v>33</v>
      </c>
      <c r="K341" s="44">
        <f t="shared" si="37"/>
        <v>1</v>
      </c>
      <c r="L341" s="44" t="s">
        <v>29</v>
      </c>
      <c r="M341" s="44">
        <f t="shared" si="38"/>
        <v>1</v>
      </c>
      <c r="N341" s="44" t="s">
        <v>29</v>
      </c>
      <c r="O341" s="44">
        <f t="shared" si="39"/>
        <v>1</v>
      </c>
      <c r="P341" s="44" t="s">
        <v>31</v>
      </c>
      <c r="Q341" s="44" t="s">
        <v>31</v>
      </c>
      <c r="R341" s="44">
        <f t="shared" si="40"/>
        <v>1</v>
      </c>
      <c r="S341" s="44" t="s">
        <v>31</v>
      </c>
      <c r="T341" s="45">
        <v>44868</v>
      </c>
      <c r="U341" s="44" t="s">
        <v>29</v>
      </c>
      <c r="V341" s="44">
        <f t="shared" si="35"/>
        <v>1</v>
      </c>
      <c r="W341" s="86" t="s">
        <v>29</v>
      </c>
      <c r="X341" s="91" t="s">
        <v>486</v>
      </c>
      <c r="Y341" s="51"/>
      <c r="Z341" s="49"/>
      <c r="AA341" s="50"/>
      <c r="AB341" s="49"/>
    </row>
    <row r="342" spans="1:28" x14ac:dyDescent="0.3">
      <c r="A342" s="38">
        <f t="shared" si="41"/>
        <v>334</v>
      </c>
      <c r="B342" s="52" t="s">
        <v>487</v>
      </c>
      <c r="C342" s="53">
        <v>0.16300000000000001</v>
      </c>
      <c r="D342" s="53">
        <v>0.183</v>
      </c>
      <c r="E342" s="54">
        <f t="shared" si="36"/>
        <v>1.999999999999999E-2</v>
      </c>
      <c r="F342" s="53" t="s">
        <v>26</v>
      </c>
      <c r="G342" s="42" t="s">
        <v>27</v>
      </c>
      <c r="H342" s="43"/>
      <c r="I342" s="53">
        <v>6</v>
      </c>
      <c r="J342" s="53" t="s">
        <v>31</v>
      </c>
      <c r="K342" s="55">
        <f t="shared" si="37"/>
        <v>1</v>
      </c>
      <c r="L342" s="55" t="s">
        <v>31</v>
      </c>
      <c r="M342" s="55">
        <f t="shared" si="38"/>
        <v>1</v>
      </c>
      <c r="N342" s="55" t="s">
        <v>31</v>
      </c>
      <c r="O342" s="55">
        <f t="shared" si="39"/>
        <v>1</v>
      </c>
      <c r="P342" s="55" t="s">
        <v>31</v>
      </c>
      <c r="Q342" s="55" t="s">
        <v>31</v>
      </c>
      <c r="R342" s="55">
        <f t="shared" si="40"/>
        <v>1</v>
      </c>
      <c r="S342" s="55" t="s">
        <v>31</v>
      </c>
      <c r="T342" s="56">
        <v>44868</v>
      </c>
      <c r="U342" s="55" t="s">
        <v>31</v>
      </c>
      <c r="V342" s="55">
        <f t="shared" si="35"/>
        <v>1</v>
      </c>
      <c r="W342" s="55" t="s">
        <v>31</v>
      </c>
      <c r="X342" s="90" t="s">
        <v>476</v>
      </c>
      <c r="Y342" s="51"/>
      <c r="Z342" s="49"/>
      <c r="AA342" s="50"/>
      <c r="AB342" s="49"/>
    </row>
    <row r="343" spans="1:28" x14ac:dyDescent="0.3">
      <c r="A343" s="38">
        <f t="shared" si="41"/>
        <v>335</v>
      </c>
      <c r="B343" s="52" t="s">
        <v>487</v>
      </c>
      <c r="C343" s="53">
        <v>1.9079999999999999</v>
      </c>
      <c r="D343" s="53">
        <v>2.0449999999999999</v>
      </c>
      <c r="E343" s="54">
        <f t="shared" si="36"/>
        <v>0.13700000000000001</v>
      </c>
      <c r="F343" s="53" t="s">
        <v>32</v>
      </c>
      <c r="G343" s="53">
        <v>9</v>
      </c>
      <c r="H343" s="53" t="s">
        <v>31</v>
      </c>
      <c r="I343" s="42" t="s">
        <v>27</v>
      </c>
      <c r="J343" s="43"/>
      <c r="K343" s="55">
        <f t="shared" si="37"/>
        <v>1</v>
      </c>
      <c r="L343" s="55" t="s">
        <v>31</v>
      </c>
      <c r="M343" s="55">
        <f t="shared" si="38"/>
        <v>1</v>
      </c>
      <c r="N343" s="55" t="s">
        <v>31</v>
      </c>
      <c r="O343" s="55">
        <f t="shared" si="39"/>
        <v>1</v>
      </c>
      <c r="P343" s="55" t="s">
        <v>31</v>
      </c>
      <c r="Q343" s="55" t="s">
        <v>31</v>
      </c>
      <c r="R343" s="55">
        <f t="shared" si="40"/>
        <v>1</v>
      </c>
      <c r="S343" s="55" t="s">
        <v>31</v>
      </c>
      <c r="T343" s="56">
        <v>44868</v>
      </c>
      <c r="U343" s="55" t="s">
        <v>31</v>
      </c>
      <c r="V343" s="55">
        <f t="shared" si="35"/>
        <v>1</v>
      </c>
      <c r="W343" s="55" t="s">
        <v>31</v>
      </c>
      <c r="X343" s="90" t="s">
        <v>476</v>
      </c>
      <c r="Y343" s="51"/>
      <c r="Z343" s="49"/>
      <c r="AA343" s="50"/>
      <c r="AB343" s="49"/>
    </row>
    <row r="344" spans="1:28" ht="230.4" x14ac:dyDescent="0.3">
      <c r="A344" s="38">
        <f t="shared" si="41"/>
        <v>336</v>
      </c>
      <c r="B344" s="52" t="s">
        <v>487</v>
      </c>
      <c r="C344" s="53">
        <v>3.0249999999999999</v>
      </c>
      <c r="D344" s="53">
        <v>5.907</v>
      </c>
      <c r="E344" s="54">
        <f t="shared" si="36"/>
        <v>2.8820000000000001</v>
      </c>
      <c r="F344" s="53" t="s">
        <v>26</v>
      </c>
      <c r="G344" s="42" t="s">
        <v>27</v>
      </c>
      <c r="H344" s="43"/>
      <c r="I344" s="53">
        <v>6</v>
      </c>
      <c r="J344" s="53" t="s">
        <v>33</v>
      </c>
      <c r="K344" s="55">
        <f t="shared" si="37"/>
        <v>1</v>
      </c>
      <c r="L344" s="55" t="s">
        <v>29</v>
      </c>
      <c r="M344" s="55">
        <f t="shared" si="38"/>
        <v>1</v>
      </c>
      <c r="N344" s="61" t="s">
        <v>46</v>
      </c>
      <c r="O344" s="55">
        <f t="shared" si="39"/>
        <v>1</v>
      </c>
      <c r="P344" s="55" t="s">
        <v>29</v>
      </c>
      <c r="Q344" s="55" t="s">
        <v>29</v>
      </c>
      <c r="R344" s="55">
        <f t="shared" si="40"/>
        <v>1</v>
      </c>
      <c r="S344" s="55" t="s">
        <v>30</v>
      </c>
      <c r="T344" s="56">
        <v>44868</v>
      </c>
      <c r="U344" s="61" t="s">
        <v>46</v>
      </c>
      <c r="V344" s="55">
        <f t="shared" si="35"/>
        <v>1</v>
      </c>
      <c r="W344" s="57" t="s">
        <v>29</v>
      </c>
      <c r="X344" s="90" t="s">
        <v>488</v>
      </c>
      <c r="Y344" s="114" t="s">
        <v>70</v>
      </c>
      <c r="Z344" s="65" t="s">
        <v>291</v>
      </c>
      <c r="AA344" s="65"/>
      <c r="AB344" s="84" t="s">
        <v>72</v>
      </c>
    </row>
    <row r="345" spans="1:28" ht="57.6" x14ac:dyDescent="0.3">
      <c r="A345" s="38">
        <f t="shared" si="41"/>
        <v>337</v>
      </c>
      <c r="B345" s="52" t="s">
        <v>487</v>
      </c>
      <c r="C345" s="53">
        <v>8.3780000000000001</v>
      </c>
      <c r="D345" s="53">
        <v>8.4190000000000005</v>
      </c>
      <c r="E345" s="54">
        <f t="shared" si="36"/>
        <v>4.1000000000000369E-2</v>
      </c>
      <c r="F345" s="53" t="s">
        <v>26</v>
      </c>
      <c r="G345" s="42" t="s">
        <v>27</v>
      </c>
      <c r="H345" s="43"/>
      <c r="I345" s="53">
        <v>5</v>
      </c>
      <c r="J345" s="53" t="s">
        <v>31</v>
      </c>
      <c r="K345" s="55">
        <f t="shared" si="37"/>
        <v>1</v>
      </c>
      <c r="L345" s="55" t="s">
        <v>31</v>
      </c>
      <c r="M345" s="55">
        <f t="shared" si="38"/>
        <v>1</v>
      </c>
      <c r="N345" s="55" t="s">
        <v>31</v>
      </c>
      <c r="O345" s="55">
        <f t="shared" si="39"/>
        <v>1</v>
      </c>
      <c r="P345" s="55" t="s">
        <v>31</v>
      </c>
      <c r="Q345" s="55" t="s">
        <v>31</v>
      </c>
      <c r="R345" s="55">
        <f t="shared" si="40"/>
        <v>1</v>
      </c>
      <c r="S345" s="55" t="s">
        <v>31</v>
      </c>
      <c r="T345" s="56">
        <v>44868</v>
      </c>
      <c r="U345" s="55" t="s">
        <v>31</v>
      </c>
      <c r="V345" s="55">
        <f t="shared" si="35"/>
        <v>1</v>
      </c>
      <c r="W345" s="55" t="s">
        <v>31</v>
      </c>
      <c r="X345" s="90" t="s">
        <v>489</v>
      </c>
      <c r="Y345" s="115"/>
      <c r="Z345" s="49"/>
      <c r="AA345" s="50"/>
      <c r="AB345" s="49"/>
    </row>
    <row r="346" spans="1:28" ht="100.8" x14ac:dyDescent="0.3">
      <c r="A346" s="38">
        <f t="shared" si="41"/>
        <v>338</v>
      </c>
      <c r="B346" s="52" t="s">
        <v>487</v>
      </c>
      <c r="C346" s="53">
        <v>9.1050000000000004</v>
      </c>
      <c r="D346" s="53">
        <v>10.619</v>
      </c>
      <c r="E346" s="54">
        <f t="shared" si="36"/>
        <v>1.5139999999999993</v>
      </c>
      <c r="F346" s="53" t="s">
        <v>32</v>
      </c>
      <c r="G346" s="53">
        <v>6</v>
      </c>
      <c r="H346" s="53" t="s">
        <v>33</v>
      </c>
      <c r="I346" s="42" t="s">
        <v>27</v>
      </c>
      <c r="J346" s="43"/>
      <c r="K346" s="55">
        <f t="shared" si="37"/>
        <v>1</v>
      </c>
      <c r="L346" s="55" t="s">
        <v>29</v>
      </c>
      <c r="M346" s="55">
        <f t="shared" si="38"/>
        <v>1</v>
      </c>
      <c r="N346" s="55" t="s">
        <v>30</v>
      </c>
      <c r="O346" s="55">
        <f t="shared" si="39"/>
        <v>0</v>
      </c>
      <c r="P346" s="55" t="s">
        <v>29</v>
      </c>
      <c r="Q346" s="55" t="s">
        <v>30</v>
      </c>
      <c r="R346" s="55">
        <f t="shared" si="40"/>
        <v>0</v>
      </c>
      <c r="S346" s="55" t="s">
        <v>30</v>
      </c>
      <c r="T346" s="56">
        <v>44868</v>
      </c>
      <c r="U346" s="55" t="s">
        <v>30</v>
      </c>
      <c r="V346" s="55">
        <f t="shared" si="35"/>
        <v>0</v>
      </c>
      <c r="W346" s="57" t="s">
        <v>29</v>
      </c>
      <c r="X346" s="90" t="s">
        <v>490</v>
      </c>
      <c r="Y346" s="116" t="s">
        <v>74</v>
      </c>
      <c r="Z346" s="65" t="s">
        <v>159</v>
      </c>
      <c r="AA346" s="65" t="s">
        <v>491</v>
      </c>
      <c r="AB346" s="79" t="s">
        <v>492</v>
      </c>
    </row>
    <row r="347" spans="1:28" ht="72" x14ac:dyDescent="0.3">
      <c r="A347" s="38">
        <f t="shared" si="41"/>
        <v>339</v>
      </c>
      <c r="B347" s="52" t="s">
        <v>487</v>
      </c>
      <c r="C347" s="53">
        <v>25.81</v>
      </c>
      <c r="D347" s="53">
        <v>26.109000000000002</v>
      </c>
      <c r="E347" s="54">
        <f t="shared" si="36"/>
        <v>0.29900000000000304</v>
      </c>
      <c r="F347" s="53" t="s">
        <v>32</v>
      </c>
      <c r="G347" s="53">
        <v>10</v>
      </c>
      <c r="H347" s="53" t="s">
        <v>33</v>
      </c>
      <c r="I347" s="42" t="s">
        <v>27</v>
      </c>
      <c r="J347" s="43"/>
      <c r="K347" s="55">
        <f t="shared" si="37"/>
        <v>1</v>
      </c>
      <c r="L347" s="55" t="s">
        <v>29</v>
      </c>
      <c r="M347" s="55">
        <f t="shared" si="38"/>
        <v>1</v>
      </c>
      <c r="N347" s="55" t="s">
        <v>29</v>
      </c>
      <c r="O347" s="55">
        <f t="shared" si="39"/>
        <v>1</v>
      </c>
      <c r="P347" s="55" t="s">
        <v>29</v>
      </c>
      <c r="Q347" s="55" t="s">
        <v>29</v>
      </c>
      <c r="R347" s="55">
        <f t="shared" si="40"/>
        <v>1</v>
      </c>
      <c r="S347" s="55" t="s">
        <v>30</v>
      </c>
      <c r="T347" s="56">
        <v>44868</v>
      </c>
      <c r="U347" s="55" t="s">
        <v>29</v>
      </c>
      <c r="V347" s="55">
        <f t="shared" si="35"/>
        <v>1</v>
      </c>
      <c r="W347" s="57" t="s">
        <v>29</v>
      </c>
      <c r="X347" s="90" t="s">
        <v>493</v>
      </c>
      <c r="Y347" s="51"/>
      <c r="Z347" s="49"/>
      <c r="AA347" s="50"/>
      <c r="AB347" s="49"/>
    </row>
    <row r="348" spans="1:28" ht="28.8" x14ac:dyDescent="0.3">
      <c r="A348" s="38">
        <f t="shared" si="41"/>
        <v>340</v>
      </c>
      <c r="B348" s="39" t="s">
        <v>494</v>
      </c>
      <c r="C348" s="40">
        <v>0</v>
      </c>
      <c r="D348" s="40">
        <v>3.6999999999999998E-2</v>
      </c>
      <c r="E348" s="41">
        <f t="shared" si="36"/>
        <v>3.6999999999999998E-2</v>
      </c>
      <c r="F348" s="40" t="s">
        <v>32</v>
      </c>
      <c r="G348" s="40">
        <v>5</v>
      </c>
      <c r="H348" s="40" t="s">
        <v>33</v>
      </c>
      <c r="I348" s="42" t="s">
        <v>27</v>
      </c>
      <c r="J348" s="43"/>
      <c r="K348" s="44">
        <f t="shared" si="37"/>
        <v>1</v>
      </c>
      <c r="L348" s="44" t="s">
        <v>29</v>
      </c>
      <c r="M348" s="44">
        <f t="shared" si="38"/>
        <v>1</v>
      </c>
      <c r="N348" s="44" t="s">
        <v>29</v>
      </c>
      <c r="O348" s="44">
        <f t="shared" si="39"/>
        <v>1</v>
      </c>
      <c r="P348" s="44" t="s">
        <v>29</v>
      </c>
      <c r="Q348" s="44" t="s">
        <v>30</v>
      </c>
      <c r="R348" s="44">
        <f t="shared" si="40"/>
        <v>0</v>
      </c>
      <c r="S348" s="44" t="s">
        <v>30</v>
      </c>
      <c r="T348" s="45">
        <v>44868</v>
      </c>
      <c r="U348" s="44" t="s">
        <v>30</v>
      </c>
      <c r="V348" s="44">
        <f t="shared" si="35"/>
        <v>0</v>
      </c>
      <c r="W348" s="86" t="s">
        <v>29</v>
      </c>
      <c r="X348" s="91" t="s">
        <v>495</v>
      </c>
      <c r="Y348" s="51" t="s">
        <v>74</v>
      </c>
      <c r="Z348" s="49" t="s">
        <v>75</v>
      </c>
      <c r="AA348" s="49" t="s">
        <v>496</v>
      </c>
      <c r="AB348" s="79" t="s">
        <v>497</v>
      </c>
    </row>
    <row r="349" spans="1:28" ht="43.2" x14ac:dyDescent="0.3">
      <c r="A349" s="38">
        <f t="shared" si="41"/>
        <v>341</v>
      </c>
      <c r="B349" s="52" t="s">
        <v>498</v>
      </c>
      <c r="C349" s="53">
        <v>0.28199999999999997</v>
      </c>
      <c r="D349" s="53">
        <v>0.36199999999999999</v>
      </c>
      <c r="E349" s="54">
        <f t="shared" si="36"/>
        <v>8.0000000000000016E-2</v>
      </c>
      <c r="F349" s="53" t="s">
        <v>32</v>
      </c>
      <c r="G349" s="53">
        <v>5</v>
      </c>
      <c r="H349" s="53" t="s">
        <v>34</v>
      </c>
      <c r="I349" s="42" t="s">
        <v>27</v>
      </c>
      <c r="J349" s="43"/>
      <c r="K349" s="55">
        <f t="shared" si="37"/>
        <v>1</v>
      </c>
      <c r="L349" s="55" t="s">
        <v>29</v>
      </c>
      <c r="M349" s="55">
        <f t="shared" si="38"/>
        <v>1</v>
      </c>
      <c r="N349" s="55" t="s">
        <v>29</v>
      </c>
      <c r="O349" s="55">
        <f t="shared" si="39"/>
        <v>1</v>
      </c>
      <c r="P349" s="55" t="s">
        <v>31</v>
      </c>
      <c r="Q349" s="55" t="s">
        <v>31</v>
      </c>
      <c r="R349" s="55">
        <f t="shared" si="40"/>
        <v>1</v>
      </c>
      <c r="S349" s="55" t="s">
        <v>31</v>
      </c>
      <c r="T349" s="56">
        <v>44868</v>
      </c>
      <c r="U349" s="55" t="s">
        <v>29</v>
      </c>
      <c r="V349" s="55">
        <f t="shared" si="35"/>
        <v>1</v>
      </c>
      <c r="W349" s="55" t="s">
        <v>31</v>
      </c>
      <c r="X349" s="90" t="s">
        <v>499</v>
      </c>
      <c r="Y349" s="51"/>
      <c r="Z349" s="49"/>
      <c r="AA349" s="50"/>
      <c r="AB349" s="49"/>
    </row>
    <row r="350" spans="1:28" ht="43.2" x14ac:dyDescent="0.3">
      <c r="A350" s="38">
        <f t="shared" si="41"/>
        <v>342</v>
      </c>
      <c r="B350" s="52" t="s">
        <v>498</v>
      </c>
      <c r="C350" s="53">
        <v>0.36199999999999999</v>
      </c>
      <c r="D350" s="53">
        <v>0.41799999999999998</v>
      </c>
      <c r="E350" s="54">
        <f t="shared" si="36"/>
        <v>5.5999999999999994E-2</v>
      </c>
      <c r="F350" s="53" t="s">
        <v>32</v>
      </c>
      <c r="G350" s="53">
        <v>5</v>
      </c>
      <c r="H350" s="53" t="s">
        <v>47</v>
      </c>
      <c r="I350" s="42" t="s">
        <v>27</v>
      </c>
      <c r="J350" s="43"/>
      <c r="K350" s="55">
        <f t="shared" si="37"/>
        <v>1</v>
      </c>
      <c r="L350" s="55" t="s">
        <v>31</v>
      </c>
      <c r="M350" s="55">
        <f t="shared" si="38"/>
        <v>1</v>
      </c>
      <c r="N350" s="55" t="s">
        <v>31</v>
      </c>
      <c r="O350" s="55">
        <f t="shared" si="39"/>
        <v>1</v>
      </c>
      <c r="P350" s="55" t="s">
        <v>31</v>
      </c>
      <c r="Q350" s="55" t="s">
        <v>31</v>
      </c>
      <c r="R350" s="55">
        <f t="shared" si="40"/>
        <v>1</v>
      </c>
      <c r="S350" s="55" t="s">
        <v>31</v>
      </c>
      <c r="T350" s="56">
        <v>44868</v>
      </c>
      <c r="U350" s="55" t="s">
        <v>29</v>
      </c>
      <c r="V350" s="55">
        <f t="shared" si="35"/>
        <v>1</v>
      </c>
      <c r="W350" s="55" t="s">
        <v>31</v>
      </c>
      <c r="X350" s="90" t="s">
        <v>500</v>
      </c>
      <c r="Y350" s="51"/>
      <c r="Z350" s="49"/>
      <c r="AA350" s="50"/>
      <c r="AB350" s="49"/>
    </row>
    <row r="351" spans="1:28" ht="86.4" x14ac:dyDescent="0.3">
      <c r="A351" s="38">
        <f t="shared" si="41"/>
        <v>343</v>
      </c>
      <c r="B351" s="39" t="s">
        <v>501</v>
      </c>
      <c r="C351" s="40">
        <v>1.54</v>
      </c>
      <c r="D351" s="40">
        <v>1.7769999999999999</v>
      </c>
      <c r="E351" s="41">
        <f t="shared" si="36"/>
        <v>0.23699999999999988</v>
      </c>
      <c r="F351" s="40" t="s">
        <v>32</v>
      </c>
      <c r="G351" s="40">
        <v>5</v>
      </c>
      <c r="H351" s="40" t="s">
        <v>33</v>
      </c>
      <c r="I351" s="42" t="s">
        <v>27</v>
      </c>
      <c r="J351" s="43"/>
      <c r="K351" s="44">
        <f t="shared" si="37"/>
        <v>1</v>
      </c>
      <c r="L351" s="44" t="s">
        <v>29</v>
      </c>
      <c r="M351" s="44">
        <f t="shared" si="38"/>
        <v>1</v>
      </c>
      <c r="N351" s="44" t="s">
        <v>29</v>
      </c>
      <c r="O351" s="44">
        <f t="shared" si="39"/>
        <v>1</v>
      </c>
      <c r="P351" s="44" t="s">
        <v>29</v>
      </c>
      <c r="Q351" s="44" t="s">
        <v>30</v>
      </c>
      <c r="R351" s="44">
        <f t="shared" si="40"/>
        <v>0</v>
      </c>
      <c r="S351" s="44" t="s">
        <v>30</v>
      </c>
      <c r="T351" s="45">
        <v>44868</v>
      </c>
      <c r="U351" s="44" t="s">
        <v>30</v>
      </c>
      <c r="V351" s="44">
        <f t="shared" si="35"/>
        <v>0</v>
      </c>
      <c r="W351" s="86" t="s">
        <v>29</v>
      </c>
      <c r="X351" s="91" t="s">
        <v>502</v>
      </c>
      <c r="Y351" s="51" t="s">
        <v>74</v>
      </c>
      <c r="Z351" s="49" t="s">
        <v>75</v>
      </c>
      <c r="AA351" s="50" t="s">
        <v>115</v>
      </c>
      <c r="AB351" s="49" t="s">
        <v>116</v>
      </c>
    </row>
    <row r="352" spans="1:28" ht="57.6" x14ac:dyDescent="0.3">
      <c r="A352" s="38">
        <f t="shared" si="41"/>
        <v>344</v>
      </c>
      <c r="B352" s="39" t="s">
        <v>501</v>
      </c>
      <c r="C352" s="40">
        <v>1.7769999999999999</v>
      </c>
      <c r="D352" s="40">
        <v>2.33</v>
      </c>
      <c r="E352" s="41">
        <f t="shared" si="36"/>
        <v>0.55300000000000016</v>
      </c>
      <c r="F352" s="40" t="s">
        <v>32</v>
      </c>
      <c r="G352" s="40">
        <v>5</v>
      </c>
      <c r="H352" s="40" t="s">
        <v>34</v>
      </c>
      <c r="I352" s="42" t="s">
        <v>27</v>
      </c>
      <c r="J352" s="43"/>
      <c r="K352" s="44">
        <f t="shared" si="37"/>
        <v>1</v>
      </c>
      <c r="L352" s="44" t="s">
        <v>29</v>
      </c>
      <c r="M352" s="44">
        <f t="shared" si="38"/>
        <v>1</v>
      </c>
      <c r="N352" s="44" t="s">
        <v>29</v>
      </c>
      <c r="O352" s="44">
        <f t="shared" si="39"/>
        <v>1</v>
      </c>
      <c r="P352" s="44" t="s">
        <v>31</v>
      </c>
      <c r="Q352" s="44" t="s">
        <v>31</v>
      </c>
      <c r="R352" s="44">
        <f t="shared" si="40"/>
        <v>1</v>
      </c>
      <c r="S352" s="44" t="s">
        <v>31</v>
      </c>
      <c r="T352" s="45">
        <v>44868</v>
      </c>
      <c r="U352" s="44" t="s">
        <v>29</v>
      </c>
      <c r="V352" s="44">
        <f t="shared" si="35"/>
        <v>1</v>
      </c>
      <c r="W352" s="86" t="s">
        <v>29</v>
      </c>
      <c r="X352" s="91" t="s">
        <v>503</v>
      </c>
      <c r="Y352" s="51"/>
      <c r="Z352" s="49"/>
      <c r="AA352" s="50"/>
      <c r="AB352" s="49"/>
    </row>
    <row r="353" spans="1:28" ht="72" x14ac:dyDescent="0.3">
      <c r="A353" s="38">
        <f t="shared" si="41"/>
        <v>345</v>
      </c>
      <c r="B353" s="39" t="s">
        <v>501</v>
      </c>
      <c r="C353" s="40">
        <v>11.523999999999999</v>
      </c>
      <c r="D353" s="40">
        <v>13.031000000000001</v>
      </c>
      <c r="E353" s="41">
        <f t="shared" si="36"/>
        <v>1.5070000000000014</v>
      </c>
      <c r="F353" s="40" t="s">
        <v>26</v>
      </c>
      <c r="G353" s="42" t="s">
        <v>27</v>
      </c>
      <c r="H353" s="43"/>
      <c r="I353" s="40">
        <v>5</v>
      </c>
      <c r="J353" s="40" t="s">
        <v>33</v>
      </c>
      <c r="K353" s="44">
        <f t="shared" si="37"/>
        <v>1</v>
      </c>
      <c r="L353" s="44" t="s">
        <v>29</v>
      </c>
      <c r="M353" s="44">
        <f t="shared" si="38"/>
        <v>1</v>
      </c>
      <c r="N353" s="44" t="s">
        <v>29</v>
      </c>
      <c r="O353" s="44">
        <f t="shared" si="39"/>
        <v>1</v>
      </c>
      <c r="P353" s="44" t="s">
        <v>31</v>
      </c>
      <c r="Q353" s="44" t="s">
        <v>31</v>
      </c>
      <c r="R353" s="44">
        <f t="shared" si="40"/>
        <v>1</v>
      </c>
      <c r="S353" s="44" t="s">
        <v>31</v>
      </c>
      <c r="T353" s="45">
        <v>44868</v>
      </c>
      <c r="U353" s="44" t="s">
        <v>29</v>
      </c>
      <c r="V353" s="44">
        <f t="shared" si="35"/>
        <v>1</v>
      </c>
      <c r="W353" s="44" t="s">
        <v>31</v>
      </c>
      <c r="X353" s="91" t="s">
        <v>504</v>
      </c>
      <c r="Y353" s="51"/>
      <c r="Z353" s="49"/>
      <c r="AA353" s="50"/>
      <c r="AB353" s="49"/>
    </row>
    <row r="354" spans="1:28" ht="57.6" x14ac:dyDescent="0.3">
      <c r="A354" s="38">
        <f t="shared" si="41"/>
        <v>346</v>
      </c>
      <c r="B354" s="52" t="s">
        <v>505</v>
      </c>
      <c r="C354" s="53">
        <v>25.855</v>
      </c>
      <c r="D354" s="53">
        <v>26.245000000000001</v>
      </c>
      <c r="E354" s="54">
        <f t="shared" si="36"/>
        <v>0.39000000000000057</v>
      </c>
      <c r="F354" s="53" t="s">
        <v>26</v>
      </c>
      <c r="G354" s="42" t="s">
        <v>27</v>
      </c>
      <c r="H354" s="43"/>
      <c r="I354" s="53">
        <v>5</v>
      </c>
      <c r="J354" s="53" t="s">
        <v>33</v>
      </c>
      <c r="K354" s="55">
        <f t="shared" si="37"/>
        <v>1</v>
      </c>
      <c r="L354" s="55" t="s">
        <v>29</v>
      </c>
      <c r="M354" s="55">
        <f t="shared" si="38"/>
        <v>1</v>
      </c>
      <c r="N354" s="55" t="s">
        <v>29</v>
      </c>
      <c r="O354" s="55">
        <f t="shared" si="39"/>
        <v>1</v>
      </c>
      <c r="P354" s="55" t="s">
        <v>29</v>
      </c>
      <c r="Q354" s="55" t="s">
        <v>30</v>
      </c>
      <c r="R354" s="55">
        <f t="shared" si="40"/>
        <v>0</v>
      </c>
      <c r="S354" s="55" t="s">
        <v>31</v>
      </c>
      <c r="T354" s="56">
        <v>44868</v>
      </c>
      <c r="U354" s="55" t="s">
        <v>30</v>
      </c>
      <c r="V354" s="55">
        <f t="shared" si="35"/>
        <v>0</v>
      </c>
      <c r="W354" s="57" t="s">
        <v>29</v>
      </c>
      <c r="X354" s="90" t="s">
        <v>506</v>
      </c>
      <c r="Y354" s="51" t="s">
        <v>74</v>
      </c>
      <c r="Z354" s="49" t="s">
        <v>75</v>
      </c>
      <c r="AA354" s="49" t="s">
        <v>507</v>
      </c>
      <c r="AB354" s="79" t="s">
        <v>508</v>
      </c>
    </row>
    <row r="355" spans="1:28" ht="129.6" x14ac:dyDescent="0.3">
      <c r="A355" s="38">
        <f t="shared" si="41"/>
        <v>347</v>
      </c>
      <c r="B355" s="52" t="s">
        <v>505</v>
      </c>
      <c r="C355" s="53">
        <v>26.716999999999999</v>
      </c>
      <c r="D355" s="53">
        <v>26.97</v>
      </c>
      <c r="E355" s="54">
        <f t="shared" si="36"/>
        <v>0.25300000000000011</v>
      </c>
      <c r="F355" s="53" t="s">
        <v>32</v>
      </c>
      <c r="G355" s="53">
        <v>5</v>
      </c>
      <c r="H355" s="53" t="s">
        <v>33</v>
      </c>
      <c r="I355" s="42" t="s">
        <v>27</v>
      </c>
      <c r="J355" s="43"/>
      <c r="K355" s="55">
        <f t="shared" si="37"/>
        <v>1</v>
      </c>
      <c r="L355" s="55" t="s">
        <v>29</v>
      </c>
      <c r="M355" s="55">
        <f t="shared" si="38"/>
        <v>1</v>
      </c>
      <c r="N355" s="55" t="s">
        <v>29</v>
      </c>
      <c r="O355" s="55">
        <f t="shared" si="39"/>
        <v>1</v>
      </c>
      <c r="P355" s="55" t="s">
        <v>29</v>
      </c>
      <c r="Q355" s="55" t="s">
        <v>30</v>
      </c>
      <c r="R355" s="55">
        <f t="shared" si="40"/>
        <v>0</v>
      </c>
      <c r="S355" s="55" t="s">
        <v>30</v>
      </c>
      <c r="T355" s="56">
        <v>44868</v>
      </c>
      <c r="U355" s="55" t="s">
        <v>30</v>
      </c>
      <c r="V355" s="55">
        <f t="shared" si="35"/>
        <v>0</v>
      </c>
      <c r="W355" s="57" t="s">
        <v>29</v>
      </c>
      <c r="X355" s="90" t="s">
        <v>509</v>
      </c>
      <c r="Y355" s="51" t="s">
        <v>74</v>
      </c>
      <c r="Z355" s="49" t="s">
        <v>75</v>
      </c>
      <c r="AA355" s="49" t="s">
        <v>510</v>
      </c>
      <c r="AB355" s="79" t="s">
        <v>511</v>
      </c>
    </row>
    <row r="357" spans="1:28" x14ac:dyDescent="0.3">
      <c r="J357" s="117" t="s">
        <v>8</v>
      </c>
      <c r="K357" s="118"/>
      <c r="L357" s="118"/>
      <c r="M357" s="118"/>
      <c r="N357" s="118"/>
      <c r="O357" s="118"/>
      <c r="P357" s="118"/>
      <c r="Q357" s="118"/>
      <c r="R357" s="119"/>
      <c r="S357" s="119"/>
      <c r="T357" s="119"/>
      <c r="U357" s="118"/>
    </row>
    <row r="358" spans="1:28" x14ac:dyDescent="0.3">
      <c r="I358" s="121" t="s">
        <v>48</v>
      </c>
      <c r="J358" s="122"/>
      <c r="K358" s="123"/>
      <c r="L358" s="136" t="s">
        <v>17</v>
      </c>
      <c r="M358" s="124"/>
      <c r="N358" s="137" t="s">
        <v>18</v>
      </c>
      <c r="O358" s="125"/>
      <c r="P358" s="136"/>
      <c r="Q358" s="136" t="s">
        <v>20</v>
      </c>
      <c r="R358" s="124"/>
      <c r="S358" s="138"/>
      <c r="T358" s="139"/>
      <c r="U358" s="135" t="s">
        <v>42</v>
      </c>
    </row>
    <row r="359" spans="1:28" x14ac:dyDescent="0.3">
      <c r="E359" s="126" t="s">
        <v>35</v>
      </c>
      <c r="I359" s="127"/>
      <c r="J359" s="128"/>
      <c r="K359" s="129"/>
      <c r="L359" s="136"/>
      <c r="M359" s="130"/>
      <c r="N359" s="137"/>
      <c r="O359" s="130"/>
      <c r="P359" s="136"/>
      <c r="Q359" s="136"/>
      <c r="R359" s="130"/>
      <c r="S359" s="138"/>
      <c r="T359" s="139"/>
      <c r="U359" s="135"/>
    </row>
    <row r="360" spans="1:28" customFormat="1" x14ac:dyDescent="0.3">
      <c r="A360" s="11"/>
      <c r="B360" s="10"/>
      <c r="C360" s="10"/>
      <c r="D360" s="10"/>
      <c r="E360" s="131">
        <f>SUM(E9:E355)</f>
        <v>78.878999999999991</v>
      </c>
      <c r="F360" s="10"/>
      <c r="G360" s="10"/>
      <c r="H360" s="132" t="s">
        <v>8</v>
      </c>
      <c r="I360" s="10"/>
      <c r="J360" s="133">
        <f>J361/J362</f>
        <v>0.97406340057636887</v>
      </c>
      <c r="K360" s="134"/>
      <c r="L360" s="133">
        <f>L361/L362</f>
        <v>0.98270893371757928</v>
      </c>
      <c r="M360" s="134"/>
      <c r="N360" s="133">
        <f>N361/N362</f>
        <v>0.8472622478386167</v>
      </c>
      <c r="O360" s="10"/>
      <c r="P360" s="10"/>
      <c r="Q360" s="133">
        <f>Q361/Q362</f>
        <v>0.8443804034582133</v>
      </c>
      <c r="R360" s="10"/>
      <c r="S360" s="10"/>
      <c r="T360" s="32"/>
      <c r="U360" s="133">
        <f>U361/U362</f>
        <v>0.74927953890489918</v>
      </c>
      <c r="X360" s="25"/>
      <c r="Y360" s="120"/>
      <c r="Z360" s="120"/>
      <c r="AA360" s="120"/>
      <c r="AB360" s="120"/>
    </row>
    <row r="361" spans="1:28" customFormat="1" x14ac:dyDescent="0.3">
      <c r="A361" s="11"/>
      <c r="B361" s="10"/>
      <c r="C361" s="10"/>
      <c r="D361" s="10"/>
      <c r="E361" s="10"/>
      <c r="F361" s="10"/>
      <c r="G361" s="10"/>
      <c r="H361" s="132" t="s">
        <v>49</v>
      </c>
      <c r="I361" s="10"/>
      <c r="J361" s="10">
        <f>SUM(K9:K355)</f>
        <v>338</v>
      </c>
      <c r="K361" s="10"/>
      <c r="L361" s="10">
        <f>SUM(M9:M355)</f>
        <v>341</v>
      </c>
      <c r="M361" s="10"/>
      <c r="N361" s="10">
        <f>SUM(O9:O355)</f>
        <v>294</v>
      </c>
      <c r="O361" s="10"/>
      <c r="P361" s="10"/>
      <c r="Q361" s="10">
        <f>SUM(R9:R355)</f>
        <v>293</v>
      </c>
      <c r="R361" s="10"/>
      <c r="S361" s="10"/>
      <c r="T361" s="32"/>
      <c r="U361" s="10">
        <f>SUM(V9:V355)</f>
        <v>260</v>
      </c>
      <c r="X361" s="25"/>
      <c r="Y361" s="120"/>
      <c r="Z361" s="120"/>
      <c r="AA361" s="120"/>
      <c r="AB361" s="120"/>
    </row>
    <row r="362" spans="1:28" customFormat="1" x14ac:dyDescent="0.3">
      <c r="A362" s="11"/>
      <c r="B362" s="10"/>
      <c r="C362" s="10"/>
      <c r="D362" s="10"/>
      <c r="E362" s="10"/>
      <c r="F362" s="10"/>
      <c r="G362" s="10"/>
      <c r="H362" s="132" t="s">
        <v>50</v>
      </c>
      <c r="I362" s="10"/>
      <c r="J362" s="10">
        <f>ROWS(K9:K355)</f>
        <v>347</v>
      </c>
      <c r="K362" s="10"/>
      <c r="L362" s="10">
        <f>ROWS(M9:M355)</f>
        <v>347</v>
      </c>
      <c r="M362" s="10"/>
      <c r="N362" s="10">
        <f>ROWS(O9:O355)</f>
        <v>347</v>
      </c>
      <c r="O362" s="10"/>
      <c r="P362" s="10"/>
      <c r="Q362" s="10">
        <f>ROWS(R9:R355)</f>
        <v>347</v>
      </c>
      <c r="R362" s="10"/>
      <c r="S362" s="10"/>
      <c r="T362" s="32"/>
      <c r="U362" s="10">
        <f>ROWS(V9:V355)</f>
        <v>347</v>
      </c>
      <c r="X362" s="25"/>
      <c r="Y362" s="120"/>
      <c r="Z362" s="120"/>
      <c r="AA362" s="120"/>
      <c r="AB362" s="120"/>
    </row>
  </sheetData>
  <mergeCells count="29">
    <mergeCell ref="J2:X3"/>
    <mergeCell ref="A7:A8"/>
    <mergeCell ref="B7:B8"/>
    <mergeCell ref="C7:C8"/>
    <mergeCell ref="D7:D8"/>
    <mergeCell ref="E7:E8"/>
    <mergeCell ref="F7:F8"/>
    <mergeCell ref="G7:H7"/>
    <mergeCell ref="I7:J7"/>
    <mergeCell ref="L7:L8"/>
    <mergeCell ref="AB7:AB8"/>
    <mergeCell ref="N7:N8"/>
    <mergeCell ref="P7:P8"/>
    <mergeCell ref="Q7:Q8"/>
    <mergeCell ref="S7:S8"/>
    <mergeCell ref="T7:T8"/>
    <mergeCell ref="U7:U8"/>
    <mergeCell ref="W7:W8"/>
    <mergeCell ref="X7:X8"/>
    <mergeCell ref="Y7:Y8"/>
    <mergeCell ref="Z7:Z8"/>
    <mergeCell ref="AA7:AA8"/>
    <mergeCell ref="U358:U359"/>
    <mergeCell ref="L358:L359"/>
    <mergeCell ref="N358:N359"/>
    <mergeCell ref="P358:P359"/>
    <mergeCell ref="Q358:Q359"/>
    <mergeCell ref="S358:S359"/>
    <mergeCell ref="T358:T359"/>
  </mergeCells>
  <conditionalFormatting sqref="G9:G355">
    <cfRule type="cellIs" dxfId="11" priority="6" operator="lessThan">
      <formula>5</formula>
    </cfRule>
  </conditionalFormatting>
  <conditionalFormatting sqref="I9:I355">
    <cfRule type="cellIs" dxfId="10" priority="5" operator="lessThan">
      <formula>5</formula>
    </cfRule>
  </conditionalFormatting>
  <conditionalFormatting sqref="K9:K355">
    <cfRule type="cellIs" dxfId="9" priority="12" operator="equal">
      <formula>0</formula>
    </cfRule>
  </conditionalFormatting>
  <conditionalFormatting sqref="L9:L355">
    <cfRule type="cellIs" dxfId="8" priority="7" operator="equal">
      <formula>"n"</formula>
    </cfRule>
  </conditionalFormatting>
  <conditionalFormatting sqref="M9:M355">
    <cfRule type="cellIs" dxfId="7" priority="11" operator="equal">
      <formula>0</formula>
    </cfRule>
  </conditionalFormatting>
  <conditionalFormatting sqref="N9:N355">
    <cfRule type="cellIs" dxfId="6" priority="4" operator="equal">
      <formula>"n"</formula>
    </cfRule>
  </conditionalFormatting>
  <conditionalFormatting sqref="O9:O355">
    <cfRule type="cellIs" dxfId="5" priority="10" operator="equal">
      <formula>0</formula>
    </cfRule>
  </conditionalFormatting>
  <conditionalFormatting sqref="P159">
    <cfRule type="cellIs" dxfId="4" priority="3" operator="equal">
      <formula>"n"</formula>
    </cfRule>
  </conditionalFormatting>
  <conditionalFormatting sqref="Q9:Q355">
    <cfRule type="cellIs" dxfId="3" priority="2" operator="equal">
      <formula>"n"</formula>
    </cfRule>
  </conditionalFormatting>
  <conditionalFormatting sqref="R9:R355">
    <cfRule type="cellIs" dxfId="2" priority="9" operator="equal">
      <formula>0</formula>
    </cfRule>
  </conditionalFormatting>
  <conditionalFormatting sqref="U9:U355">
    <cfRule type="cellIs" dxfId="1" priority="1" operator="equal">
      <formula>"n"</formula>
    </cfRule>
  </conditionalFormatting>
  <conditionalFormatting sqref="V9:V355">
    <cfRule type="cellIs" dxfId="0" priority="8" operator="equal">
      <formula>0</formula>
    </cfRule>
  </conditionalFormatting>
  <hyperlinks>
    <hyperlink ref="W9" r:id="rId1" xr:uid="{3429A966-1490-4201-B130-AEF13731EE74}"/>
    <hyperlink ref="W10" r:id="rId2" xr:uid="{EE097832-0601-43CD-A877-C16714AF1E1A}"/>
    <hyperlink ref="W11" r:id="rId3" xr:uid="{769C8458-25C1-4414-8AA5-DECB38DBBD64}"/>
    <hyperlink ref="W12" r:id="rId4" xr:uid="{3E39A5A1-E85E-4FF5-9271-5AD1D51BA64B}"/>
    <hyperlink ref="U13" r:id="rId5" xr:uid="{E9C55802-A062-40B8-AFFF-2A304315C4C8}"/>
    <hyperlink ref="W14" r:id="rId6" xr:uid="{432565F5-FE72-4728-B85B-F35030C8F838}"/>
    <hyperlink ref="W15" r:id="rId7" xr:uid="{340DED0A-80A6-4BCA-8800-4AF1EAF4DB6E}"/>
    <hyperlink ref="W16" r:id="rId8" xr:uid="{8989B6EB-9339-45A5-9E93-A9979B1704DF}"/>
    <hyperlink ref="W17" r:id="rId9" xr:uid="{062716D9-094F-4285-8054-481BAC3508E7}"/>
    <hyperlink ref="W18" r:id="rId10" xr:uid="{EF363A13-90C6-45D5-B16B-0C4EFE2AD99D}"/>
    <hyperlink ref="W19" r:id="rId11" xr:uid="{356A4664-1CFD-4538-B162-924E616B79F2}"/>
    <hyperlink ref="W20" r:id="rId12" xr:uid="{34362AB3-A638-40E5-8F4B-8C304CABBE5E}"/>
    <hyperlink ref="W21" r:id="rId13" xr:uid="{DBA8AD64-3BC3-4D7F-A81B-B7D22536B20A}"/>
    <hyperlink ref="W22" r:id="rId14" xr:uid="{B0137134-72A5-4193-A05C-F9F72C842BBF}"/>
    <hyperlink ref="W23" r:id="rId15" xr:uid="{6622D6DA-5C61-40B0-B741-6F7B32E12957}"/>
    <hyperlink ref="W24" r:id="rId16" xr:uid="{B3E4E57F-B014-449F-B51B-012DC25D6C82}"/>
    <hyperlink ref="W25" r:id="rId17" xr:uid="{6A112A76-ECB5-4CEA-8EA8-B9091A1F42B4}"/>
    <hyperlink ref="W26" r:id="rId18" xr:uid="{104DD4BA-ED01-4730-A786-291AAC56499B}"/>
    <hyperlink ref="W27" r:id="rId19" xr:uid="{73E99889-B560-4D2A-8937-A55FB5CBAD71}"/>
    <hyperlink ref="W28" r:id="rId20" xr:uid="{216A3742-D6BC-46A2-9869-C5B58343CC9F}"/>
    <hyperlink ref="W29" r:id="rId21" xr:uid="{167B4941-BA4B-4ED4-ACDB-50388BD95823}"/>
    <hyperlink ref="W30" r:id="rId22" xr:uid="{D1B069D4-8DE9-42BB-A5AC-8EECB6B94F55}"/>
    <hyperlink ref="W31" r:id="rId23" xr:uid="{12772EEC-3C0C-4070-97C3-4323F8256EFF}"/>
    <hyperlink ref="W32" r:id="rId24" xr:uid="{C28A2D0F-9A38-4BE9-A069-FA5F09BA5BCB}"/>
    <hyperlink ref="W33" r:id="rId25" xr:uid="{2D313A8F-F6FF-49C8-BF18-B4D703BCA00F}"/>
    <hyperlink ref="W34" r:id="rId26" xr:uid="{BC4C71EC-7205-497A-8BE7-07C34CDA49D6}"/>
    <hyperlink ref="W35" r:id="rId27" xr:uid="{D1CD35BD-809B-4E46-8CA0-68FB45D849B3}"/>
    <hyperlink ref="W36" r:id="rId28" xr:uid="{F22F1919-D91C-4B77-9FD6-2CA680664C43}"/>
    <hyperlink ref="W37" r:id="rId29" xr:uid="{B20D1A9F-F8AF-4F4D-B738-F4B9B4B2953F}"/>
    <hyperlink ref="W38" r:id="rId30" xr:uid="{1478215F-5E4E-4E84-9E9A-F43C9A854D0B}"/>
    <hyperlink ref="W39" r:id="rId31" xr:uid="{2F7D50EA-644C-4CFC-BE55-E037845B291D}"/>
    <hyperlink ref="W40" r:id="rId32" xr:uid="{4CED3609-161B-42A1-B0DB-45FC252753FD}"/>
    <hyperlink ref="W43" r:id="rId33" xr:uid="{95C5C6EC-D5EB-42E3-9D4C-278383097072}"/>
    <hyperlink ref="W44" r:id="rId34" xr:uid="{046F48B8-4BB8-403D-BA57-4C0C6E84875E}"/>
    <hyperlink ref="W45" r:id="rId35" xr:uid="{B6107007-8B6C-4F70-A48F-CE8E4BB19EAB}"/>
    <hyperlink ref="W46" r:id="rId36" xr:uid="{C595B854-1E89-4B45-8510-6D44B00B49D2}"/>
    <hyperlink ref="W47" r:id="rId37" xr:uid="{F0190AB9-3625-48FE-ACD6-BC148A1EA187}"/>
    <hyperlink ref="W48" r:id="rId38" xr:uid="{5BB15441-239E-42B8-8E3B-5D0F64CD5D10}"/>
    <hyperlink ref="W49" r:id="rId39" xr:uid="{9162D5BC-D9A4-422A-9FC1-0A6EFF0B9B79}"/>
    <hyperlink ref="W50" r:id="rId40" xr:uid="{BE80CFDE-CBF9-48D3-A606-B661F25DA294}"/>
    <hyperlink ref="W51" r:id="rId41" xr:uid="{81C1D530-B9A4-40B4-9823-0F23180653F4}"/>
    <hyperlink ref="W52" r:id="rId42" xr:uid="{A90D554A-8BA0-440B-99BE-554DE1EF98EE}"/>
    <hyperlink ref="W53" r:id="rId43" xr:uid="{5405CF83-4AF1-4B24-A92A-FBDFDCE8DF70}"/>
    <hyperlink ref="W54" r:id="rId44" xr:uid="{19A9EFEF-9948-4AE7-B949-3B063A686380}"/>
    <hyperlink ref="W55" r:id="rId45" xr:uid="{9914ECB8-BED1-4DAC-BE0E-A12738DBE14A}"/>
    <hyperlink ref="W56" r:id="rId46" xr:uid="{EBFE5FFA-AFCF-4842-B04F-5E0FC82718B3}"/>
    <hyperlink ref="W57" r:id="rId47" xr:uid="{2DE4ECC3-3719-43FA-B183-22D1586229E2}"/>
    <hyperlink ref="W60" r:id="rId48" xr:uid="{9BFEBEA5-BA16-4CAA-BA64-E796D0FB5600}"/>
    <hyperlink ref="W61" r:id="rId49" xr:uid="{5435AF31-263B-47E3-9E4D-67873B80D0EC}"/>
    <hyperlink ref="W62" r:id="rId50" xr:uid="{AB77072F-FA71-4D94-9DE8-7181C66FCE19}"/>
    <hyperlink ref="W63" r:id="rId51" xr:uid="{69A68092-E20B-49CF-BF26-1B863F37063F}"/>
    <hyperlink ref="W66" r:id="rId52" xr:uid="{D20CB8AA-1294-4428-ADBF-5476260D74FD}"/>
    <hyperlink ref="W67" r:id="rId53" xr:uid="{7447A435-352B-4E1C-9B66-13FDA00FB1D2}"/>
    <hyperlink ref="W68" r:id="rId54" xr:uid="{E66712DF-F19B-4205-8B98-6D75BDC01E46}"/>
    <hyperlink ref="W69" r:id="rId55" xr:uid="{0188CA20-5C35-462A-A2BE-AD1BF4577228}"/>
    <hyperlink ref="W70" r:id="rId56" xr:uid="{8790A6D7-5DEC-4D7B-9D0B-BFBCD696A376}"/>
    <hyperlink ref="W71" r:id="rId57" xr:uid="{9200F136-D1D1-4992-8012-B1F76DAFB106}"/>
    <hyperlink ref="W72" r:id="rId58" xr:uid="{5297BC6F-F3F4-4F6D-977D-60F3A09F01F7}"/>
    <hyperlink ref="W73" r:id="rId59" xr:uid="{F7EE1A7F-2B6D-4398-88B9-B836F14C24E8}"/>
    <hyperlink ref="W74" r:id="rId60" xr:uid="{B5C3849E-54F8-4EFB-A407-5474D049C65C}"/>
    <hyperlink ref="W75" r:id="rId61" xr:uid="{45F40B77-89C3-4BBA-90A0-5C6244A6392C}"/>
    <hyperlink ref="W76" r:id="rId62" xr:uid="{E0E71A9B-EBB2-4890-9B6E-2D53B0214963}"/>
    <hyperlink ref="W77" r:id="rId63" xr:uid="{0D4AC164-9A8A-4432-872D-A1746105EEDC}"/>
    <hyperlink ref="W78" r:id="rId64" xr:uid="{B0660AB2-A161-4FA5-BC58-56CA9FC6D8C1}"/>
    <hyperlink ref="W79" r:id="rId65" xr:uid="{15E233E9-8591-42B4-BA8A-C23372947489}"/>
    <hyperlink ref="W80" r:id="rId66" xr:uid="{646CD380-7240-4528-A0DA-AE033CFCC42B}"/>
    <hyperlink ref="W81" r:id="rId67" xr:uid="{48D03A3A-A3CF-41B9-8717-E366575BAD88}"/>
    <hyperlink ref="W82" r:id="rId68" xr:uid="{9E3FAD5E-3B61-45DA-9F5F-F483F23D4B63}"/>
    <hyperlink ref="W83" r:id="rId69" xr:uid="{909A35F0-2196-4ECD-B37C-BDB8086D7C30}"/>
    <hyperlink ref="W84" r:id="rId70" xr:uid="{E8922EDB-02A3-481D-9684-10D106734132}"/>
    <hyperlink ref="W85" r:id="rId71" xr:uid="{5F1CA64C-5378-4142-8CC7-7D8B5CE9D817}"/>
    <hyperlink ref="W86" r:id="rId72" xr:uid="{AA63B415-1DD5-40FA-B735-F69DE5C8A439}"/>
    <hyperlink ref="W87" r:id="rId73" xr:uid="{15129881-98C0-436F-84B9-D277EFD67253}"/>
    <hyperlink ref="W88" r:id="rId74" xr:uid="{D84B4714-4E7E-4368-B99B-A795E8F101DB}"/>
    <hyperlink ref="W89" r:id="rId75" xr:uid="{5940DA5A-AF46-494F-B912-DDBE6A133998}"/>
    <hyperlink ref="W90" r:id="rId76" xr:uid="{F5187A0D-D318-49DB-B066-A5F25E92E887}"/>
    <hyperlink ref="W91" r:id="rId77" xr:uid="{3BA052EF-9EBF-4BE1-A53A-44074643E208}"/>
    <hyperlink ref="W92" r:id="rId78" xr:uid="{89443B22-1576-457B-A677-FD867E708211}"/>
    <hyperlink ref="W93" r:id="rId79" xr:uid="{C99B7662-7B28-49F0-A246-85A5AD2AEA45}"/>
    <hyperlink ref="W94" r:id="rId80" xr:uid="{7BFF5FB0-4EB6-4005-A3C1-79A3ECF174A0}"/>
    <hyperlink ref="W95" r:id="rId81" xr:uid="{CF309460-CA1E-45C3-9456-E72A3D193677}"/>
    <hyperlink ref="W96" r:id="rId82" xr:uid="{30004A67-81E6-4664-A3D8-572947E5C4BF}"/>
    <hyperlink ref="W97" r:id="rId83" xr:uid="{03951D1E-E313-4BD7-8E50-7A8AB7932A72}"/>
    <hyperlink ref="W98" r:id="rId84" xr:uid="{6E271F0A-F111-49EC-8BCB-2269417385A0}"/>
    <hyperlink ref="W99" r:id="rId85" xr:uid="{904CE4B8-07CD-40B9-ABEC-70B7BB796FCA}"/>
    <hyperlink ref="W100" r:id="rId86" xr:uid="{0ACE50BD-4F08-442D-B2B9-05E595750033}"/>
    <hyperlink ref="W101" r:id="rId87" xr:uid="{7DDF7E1A-235A-4494-B577-E81BD2B2BEF1}"/>
    <hyperlink ref="W102" r:id="rId88" xr:uid="{9EAA1F58-D3B8-41FF-886A-6E1028FA7693}"/>
    <hyperlink ref="W103" r:id="rId89" xr:uid="{24FCE80C-6252-446E-A116-04BF39D6783F}"/>
    <hyperlink ref="W104" r:id="rId90" xr:uid="{869592AB-DF04-4494-8ADC-37D2608F4998}"/>
    <hyperlink ref="W105" r:id="rId91" xr:uid="{2D2E9892-55F4-4D31-80FA-332CD47CD105}"/>
    <hyperlink ref="W106" r:id="rId92" xr:uid="{0D90589A-6BBD-4238-A0C0-FF9BB68B936A}"/>
    <hyperlink ref="W107" r:id="rId93" xr:uid="{E6E9D4F1-A09B-41E6-9006-206EB7876C30}"/>
    <hyperlink ref="W108" r:id="rId94" xr:uid="{8177ED4D-1248-4431-BFC9-452636C96F17}"/>
    <hyperlink ref="W109" r:id="rId95" xr:uid="{0EF02F9B-F4B3-47D9-B349-4464B825F926}"/>
    <hyperlink ref="W110" r:id="rId96" xr:uid="{0CA04181-BE2B-4EF5-9D2D-8B48BC93EAE6}"/>
    <hyperlink ref="W111" r:id="rId97" xr:uid="{BBFAAB1B-E466-4923-A13D-060DB48FA8BE}"/>
    <hyperlink ref="W112" r:id="rId98" xr:uid="{10E86065-9865-44A8-8780-F19D6D8E67BF}"/>
    <hyperlink ref="W113" r:id="rId99" xr:uid="{B432FD73-F1D3-4CC3-B863-E9161D61928B}"/>
    <hyperlink ref="W114" r:id="rId100" xr:uid="{824558A5-3B6C-41C2-B30C-081C939FB4F9}"/>
    <hyperlink ref="W115" r:id="rId101" xr:uid="{FD5DF96A-30F4-4498-885A-2A4C18B8E78D}"/>
    <hyperlink ref="W116" r:id="rId102" xr:uid="{22555ACA-15C2-43D5-8DCC-887E0CF746CF}"/>
    <hyperlink ref="W117" r:id="rId103" xr:uid="{CEBA1B4E-EF29-4F88-9974-607E1ED8C227}"/>
    <hyperlink ref="W118" r:id="rId104" xr:uid="{C388E2BE-B6B6-4348-9D2C-6A5D180E62AF}"/>
    <hyperlink ref="W120" r:id="rId105" xr:uid="{D0E549A2-B475-437E-B386-204372C2C008}"/>
    <hyperlink ref="W121" r:id="rId106" xr:uid="{0B736690-2377-4259-9294-97F1DB371C66}"/>
    <hyperlink ref="W122" r:id="rId107" xr:uid="{FA54E221-932D-47F6-88A6-52F7F345D357}"/>
    <hyperlink ref="W123" r:id="rId108" xr:uid="{65EB3646-EFCA-4DD9-BD54-53FF290C003F}"/>
    <hyperlink ref="W124" r:id="rId109" xr:uid="{1D0D336C-FFFA-41F6-B5D4-37D9479B183F}"/>
    <hyperlink ref="W125" r:id="rId110" xr:uid="{FBE39E85-4B03-4395-AEE8-7C826A7C4FDA}"/>
    <hyperlink ref="W126" r:id="rId111" xr:uid="{C5ED1B1F-4380-43B1-AD55-6D622D48D789}"/>
    <hyperlink ref="W127" r:id="rId112" xr:uid="{68FA9608-6777-4F4E-B350-103894A102EA}"/>
    <hyperlink ref="W128" r:id="rId113" xr:uid="{85D12063-6788-4342-BEA8-0C2448944BF2}"/>
    <hyperlink ref="W129" r:id="rId114" xr:uid="{8AC5139A-68A1-4D47-AC21-961AA180110D}"/>
    <hyperlink ref="W130" r:id="rId115" xr:uid="{A7A8E15D-7796-4EFE-83CD-58B13408BF4F}"/>
    <hyperlink ref="W131" r:id="rId116" xr:uid="{D8A67285-6324-4B87-8802-0B62537488BD}"/>
    <hyperlink ref="W132" r:id="rId117" xr:uid="{E8F9482D-E70C-40D6-A031-B7818E875229}"/>
    <hyperlink ref="W133" r:id="rId118" xr:uid="{7613D62A-CF4E-416A-BEDD-9F02BCBDEDD4}"/>
    <hyperlink ref="W134" r:id="rId119" xr:uid="{22AB21B0-1DC6-4D90-9164-E3FDE63D37FB}"/>
    <hyperlink ref="W135" r:id="rId120" xr:uid="{6F1CE7A7-E762-4495-B162-3FA10C5EEF82}"/>
    <hyperlink ref="W136" r:id="rId121" xr:uid="{6313DC7E-3157-42DA-8324-4C305C47C68A}"/>
    <hyperlink ref="W137" r:id="rId122" xr:uid="{EEE703C6-7B03-4010-8B49-3E9DFB7B1164}"/>
    <hyperlink ref="W138" r:id="rId123" xr:uid="{E105E018-2443-49CD-B0E8-8438A9F67538}"/>
    <hyperlink ref="W139" r:id="rId124" xr:uid="{56BBD687-4201-4072-869A-18F03FBED8F2}"/>
    <hyperlink ref="W140" r:id="rId125" xr:uid="{A4618497-2FF2-44CE-A86F-35EBAE46F5B9}"/>
    <hyperlink ref="W141" r:id="rId126" xr:uid="{3D3013BF-CE94-49A1-8534-047358AEE355}"/>
    <hyperlink ref="W144" r:id="rId127" xr:uid="{EF82F7E9-9A4B-4E64-B30D-01F9B4002883}"/>
    <hyperlink ref="W145" r:id="rId128" xr:uid="{57158CEA-AE5B-4227-95F0-B1980214552F}"/>
    <hyperlink ref="W146" r:id="rId129" xr:uid="{3B5DA556-8D4B-4815-BF28-9F2934EC6DE2}"/>
    <hyperlink ref="W147" r:id="rId130" xr:uid="{98E878B5-682F-45F1-9A82-48F4A813D921}"/>
    <hyperlink ref="W150" r:id="rId131" xr:uid="{9B372CFF-94F9-43F5-A639-37110D130201}"/>
    <hyperlink ref="W151" r:id="rId132" xr:uid="{24C53912-3A2D-40DF-9F1B-1C8C906E518C}"/>
    <hyperlink ref="W152" r:id="rId133" xr:uid="{1020B0E6-1268-4CFD-B778-17471F6C11D9}"/>
    <hyperlink ref="W153" r:id="rId134" xr:uid="{D1A19693-3C7F-49D5-B383-FC336246B26D}"/>
    <hyperlink ref="W154" r:id="rId135" xr:uid="{0690DF37-539C-42C5-A206-10EDEA1FB4D8}"/>
    <hyperlink ref="W155" r:id="rId136" xr:uid="{15FC6B19-00AC-4B9D-9617-91D6F9AC8339}"/>
    <hyperlink ref="W156" r:id="rId137" xr:uid="{0070A7F0-0841-4F5B-939F-9C8586FACE8E}"/>
    <hyperlink ref="W157" r:id="rId138" xr:uid="{A69AAC33-8B3B-48AD-9A93-26799DD8AC1B}"/>
    <hyperlink ref="W158" r:id="rId139" xr:uid="{3013579A-FB6F-4E72-BFA8-04304EA736CA}"/>
    <hyperlink ref="W159" r:id="rId140" xr:uid="{6C344819-5B17-484C-91E7-F7167667999C}"/>
    <hyperlink ref="W160" r:id="rId141" xr:uid="{0095AF58-3EBC-4FFB-BF63-1E2D8EBD0A6F}"/>
    <hyperlink ref="W161" r:id="rId142" xr:uid="{1C572AA8-2BFF-4C87-B2E8-841C8FC21AC3}"/>
    <hyperlink ref="W162" r:id="rId143" xr:uid="{5A87E595-AFFD-456E-8689-38A849D2767C}"/>
    <hyperlink ref="W163" r:id="rId144" xr:uid="{5C483722-B39F-4401-941C-3EC7CED762EF}"/>
    <hyperlink ref="W164" r:id="rId145" xr:uid="{9596E2D1-D0DA-4AF9-B25A-2FDC561C7116}"/>
    <hyperlink ref="W165" r:id="rId146" xr:uid="{BE0ADF2B-EC03-4557-BBD9-F3AE2697E3C7}"/>
    <hyperlink ref="W166" r:id="rId147" xr:uid="{E8681129-B926-4A69-A779-57A1F21BBA90}"/>
    <hyperlink ref="W167" r:id="rId148" xr:uid="{3C5B95B9-743C-4FD5-8301-F4F69B6E3059}"/>
    <hyperlink ref="W168" r:id="rId149" xr:uid="{FCE1B1D6-EED4-48B8-AE2B-967434B079D9}"/>
    <hyperlink ref="W169" r:id="rId150" xr:uid="{3D4D7634-86A4-411C-90E5-EE026DD3537E}"/>
    <hyperlink ref="W170" r:id="rId151" xr:uid="{E4761E2C-0917-49BA-87FE-FCF828D7CD58}"/>
    <hyperlink ref="W172" r:id="rId152" xr:uid="{49FDEDCB-4FA5-4405-BBE1-27294A60C80D}"/>
    <hyperlink ref="W173" r:id="rId153" xr:uid="{D3AF3176-F497-4139-8FB9-24E2026D6A9A}"/>
    <hyperlink ref="W174" r:id="rId154" xr:uid="{39594819-3D9A-45CE-A755-0968685185F8}"/>
    <hyperlink ref="W175" r:id="rId155" xr:uid="{454FA2C2-FAF3-4335-978D-FAE3E6F6685C}"/>
    <hyperlink ref="W176" r:id="rId156" xr:uid="{37FBC957-8C9B-4B70-A92A-46C6E0C37551}"/>
    <hyperlink ref="W177" r:id="rId157" xr:uid="{8B9A5CB9-8642-4A2B-8B02-4A1BB4C0FCD6}"/>
    <hyperlink ref="W178" r:id="rId158" xr:uid="{874C9CD9-5F9C-4C0C-8635-4A263BF81C26}"/>
    <hyperlink ref="W179" r:id="rId159" xr:uid="{D25A96C2-C0A3-42B4-BBC2-10E6A2905006}"/>
    <hyperlink ref="W180" r:id="rId160" xr:uid="{B3D65196-6541-4091-9A82-56D5495D1D0E}"/>
    <hyperlink ref="W182" r:id="rId161" xr:uid="{087E7E37-2FBB-490A-8812-F5906E9B5B3F}"/>
    <hyperlink ref="W183" r:id="rId162" xr:uid="{E517B0BA-B2E6-47FE-92C6-23B8E1D2179C}"/>
    <hyperlink ref="W184" r:id="rId163" xr:uid="{8D31D202-E514-4168-8AF7-C558E645EFDB}"/>
    <hyperlink ref="W185" r:id="rId164" xr:uid="{0F586E33-B2D1-4D3C-A83D-1EFEF494286A}"/>
    <hyperlink ref="W186" r:id="rId165" xr:uid="{67E74469-BF2E-466B-AC38-35461FECCED6}"/>
    <hyperlink ref="W187" r:id="rId166" xr:uid="{D7032DC5-2D3F-4A20-AC0C-64016B724353}"/>
    <hyperlink ref="W188" r:id="rId167" xr:uid="{FA486067-94AE-43FD-A799-518BAA515B1E}"/>
    <hyperlink ref="W189" r:id="rId168" xr:uid="{F8AD3F11-BB34-4B0F-A010-53D9BC2468CC}"/>
    <hyperlink ref="W190" r:id="rId169" xr:uid="{F70C0F93-1EF6-41A7-8DBC-9F551B5EA479}"/>
    <hyperlink ref="W191" r:id="rId170" xr:uid="{38AB2652-6545-4B0B-B277-39CEA871C9EC}"/>
    <hyperlink ref="W192" r:id="rId171" xr:uid="{D3EEFB3B-5E93-4657-A916-7D8CBD468A1D}"/>
    <hyperlink ref="W193" r:id="rId172" xr:uid="{3B50E375-5EEC-472D-94AF-A5915F87182D}"/>
    <hyperlink ref="W194" r:id="rId173" xr:uid="{D11E0CC6-DFF7-4855-BCD3-88E5A414ABE8}"/>
    <hyperlink ref="W195" r:id="rId174" xr:uid="{F2C65203-FF7F-4433-88FA-B7ABB55B1E74}"/>
    <hyperlink ref="W196" r:id="rId175" xr:uid="{FF38300E-7B7E-42DE-85F9-A97250F17C7E}"/>
    <hyperlink ref="W197" r:id="rId176" xr:uid="{48106917-7164-4E94-859A-A871ECD3AB8D}"/>
    <hyperlink ref="W198" r:id="rId177" xr:uid="{C2D064E1-C8D2-44C3-BA42-15CF90CDF5B1}"/>
    <hyperlink ref="W199" r:id="rId178" xr:uid="{6B2819B0-13E3-48B6-8E51-11956853E282}"/>
    <hyperlink ref="W200" r:id="rId179" xr:uid="{7AB66D38-7D32-494C-A137-21D001D23592}"/>
    <hyperlink ref="W201" r:id="rId180" xr:uid="{B259850B-064F-4F14-BE07-7C622881F636}"/>
    <hyperlink ref="W202" r:id="rId181" xr:uid="{1019AE3B-BFD7-490E-B721-36AD95A32710}"/>
    <hyperlink ref="W203" r:id="rId182" xr:uid="{25E9296E-95F1-43FC-87F7-4835B95B64FF}"/>
    <hyperlink ref="W204" r:id="rId183" xr:uid="{CEE9DCD3-DDA2-4FE1-960D-C7B18FD33CA4}"/>
    <hyperlink ref="W205" r:id="rId184" xr:uid="{A6B90FFC-6AF3-455F-8A1A-B8824FA9616C}"/>
    <hyperlink ref="W206" r:id="rId185" xr:uid="{EA90961B-FAE0-4B84-9D19-DC3A02A750D0}"/>
    <hyperlink ref="W207" r:id="rId186" xr:uid="{B6549768-2079-4BC1-8579-8F921E10410A}"/>
    <hyperlink ref="W208" r:id="rId187" xr:uid="{18778F39-09DC-4C4F-BD08-FCBAEB58A708}"/>
    <hyperlink ref="W209" r:id="rId188" xr:uid="{303C333D-8AE5-4BB1-AAEF-CD08CA06C161}"/>
    <hyperlink ref="W210" r:id="rId189" xr:uid="{AB000EE9-5ADF-48F1-BE1C-B71602D1B8B6}"/>
    <hyperlink ref="W211" r:id="rId190" xr:uid="{66C60DBB-A425-4284-9C1E-825C5B41DAE1}"/>
    <hyperlink ref="W212" r:id="rId191" xr:uid="{AC6A6756-84F4-417A-8EF7-BD0A4D4BE763}"/>
    <hyperlink ref="W222" r:id="rId192" xr:uid="{E4464F24-8A2D-4CA0-AA72-2D66ECBE5373}"/>
    <hyperlink ref="W223" r:id="rId193" xr:uid="{CBAD1661-786D-41D9-A0AA-0230A025AF02}"/>
    <hyperlink ref="W225" r:id="rId194" xr:uid="{EB025608-CF98-47CE-B2B6-AD76C547D608}"/>
    <hyperlink ref="W226" r:id="rId195" xr:uid="{6F290565-5E51-4471-B9B1-ED7AD91358B8}"/>
    <hyperlink ref="W227" r:id="rId196" xr:uid="{2C9146F0-63C4-4CFE-BB98-FAC22AA130A3}"/>
    <hyperlink ref="W229" r:id="rId197" xr:uid="{67B8EA88-D228-4CD1-8F95-6913A718FF60}"/>
    <hyperlink ref="W231" r:id="rId198" xr:uid="{EFFAD562-31B9-436F-9BD7-0AF03192C62C}"/>
    <hyperlink ref="W230" r:id="rId199" xr:uid="{B829FC4A-7AF0-4A37-8505-866C09D43CBC}"/>
    <hyperlink ref="W232" r:id="rId200" xr:uid="{01AEC69B-B325-47F1-AF93-672651DDEA23}"/>
    <hyperlink ref="W233" r:id="rId201" xr:uid="{011F3083-F9C3-422C-8DEE-1DDE485D6D2D}"/>
    <hyperlink ref="W234" r:id="rId202" xr:uid="{001F964A-0089-4B1A-B6E9-2C327B256728}"/>
    <hyperlink ref="W235" r:id="rId203" xr:uid="{29AAABA2-51A1-4FB8-81CE-9E1275BDDC06}"/>
    <hyperlink ref="W236" r:id="rId204" xr:uid="{943599E8-EDB8-4923-8C2D-54A179815047}"/>
    <hyperlink ref="W238" r:id="rId205" xr:uid="{783A5E0C-1D66-496C-B4A0-B28685D5657F}"/>
    <hyperlink ref="W242" r:id="rId206" xr:uid="{FA04683E-D7FA-4A0B-A5C1-BBE374EDC266}"/>
    <hyperlink ref="W247" r:id="rId207" xr:uid="{42075EC6-DC93-46C6-A084-B459C6C93458}"/>
    <hyperlink ref="W249" r:id="rId208" xr:uid="{956B2922-E274-4F58-9956-B8F78FD1FED2}"/>
    <hyperlink ref="W250" r:id="rId209" xr:uid="{ED6061CA-20F7-467D-BE61-916E27DE53F3}"/>
    <hyperlink ref="W252" r:id="rId210" xr:uid="{EEA1E6A2-9B4A-4D14-9832-13B6C51F22C3}"/>
    <hyperlink ref="W253" r:id="rId211" xr:uid="{A0FC2889-F3FD-4932-B70F-5A8AF8B5E6C8}"/>
    <hyperlink ref="W254" r:id="rId212" xr:uid="{BA26007C-BD08-4B3A-B74F-7744058F9022}"/>
    <hyperlink ref="W256" r:id="rId213" xr:uid="{7B6922D8-0B15-4FC1-9754-E2CB8E2D2E87}"/>
    <hyperlink ref="W257" r:id="rId214" xr:uid="{F53DB23D-9EF5-4A75-8E03-FFF2432214FA}"/>
    <hyperlink ref="W258" r:id="rId215" xr:uid="{2EEAEE99-6504-4180-8635-617ECC684F81}"/>
    <hyperlink ref="W262" r:id="rId216" xr:uid="{5807DB04-2AEA-4436-ADF4-0483FB3AC2A6}"/>
    <hyperlink ref="W264" r:id="rId217" xr:uid="{0B28EFC0-392D-4DED-8834-E02FFBF02628}"/>
    <hyperlink ref="W267" r:id="rId218" xr:uid="{CE5A6A93-61F5-432E-BBC5-32595420D66C}"/>
    <hyperlink ref="W266" r:id="rId219" xr:uid="{F1858B5C-E6E1-4022-95B4-FE88F70BDF85}"/>
    <hyperlink ref="W268" r:id="rId220" xr:uid="{DA231054-B0D4-4E4D-AE23-8291C9FC145E}"/>
    <hyperlink ref="W269" r:id="rId221" xr:uid="{C42960F9-2654-4AC6-B556-50797692DB0B}"/>
    <hyperlink ref="W271" r:id="rId222" xr:uid="{5A47DE41-AB1F-45F5-BA8D-BEB0DB30DFE8}"/>
    <hyperlink ref="W272" r:id="rId223" xr:uid="{A0C9ADB3-E2FE-4D05-A084-01281A8185E8}"/>
    <hyperlink ref="W274" r:id="rId224" xr:uid="{1AB5EDFC-2F42-4DD3-87D9-89517C559049}"/>
    <hyperlink ref="W275" r:id="rId225" xr:uid="{5606393E-7CD4-4F7E-98F9-09AE7625DB5A}"/>
    <hyperlink ref="W278" r:id="rId226" xr:uid="{3E92AB30-CA8F-4891-B462-CFEE8A7ADBDB}"/>
    <hyperlink ref="W279" r:id="rId227" xr:uid="{8D972DC1-676B-4ED4-87F1-2E1CECEA92FF}"/>
    <hyperlink ref="W280" r:id="rId228" xr:uid="{FB03CD04-3601-4278-AEC6-00BEC8598389}"/>
    <hyperlink ref="W288" r:id="rId229" xr:uid="{9A26EEA0-AEF7-44FC-BA35-97822FC1A07F}"/>
    <hyperlink ref="W289" r:id="rId230" xr:uid="{0B71977E-1E2A-4266-923E-2DAAFD8F02CF}"/>
    <hyperlink ref="W290" r:id="rId231" xr:uid="{D58308B5-BC56-4FB9-9417-82AF979DCF27}"/>
    <hyperlink ref="W291" r:id="rId232" xr:uid="{29EEE5EF-D0DA-4650-A25B-59979482270C}"/>
    <hyperlink ref="W292" r:id="rId233" xr:uid="{BA28AAEF-BC85-4146-A464-07F3E257742C}"/>
    <hyperlink ref="W294" r:id="rId234" xr:uid="{76505F7E-EA28-4E36-B012-93EAE48051D2}"/>
    <hyperlink ref="W295" r:id="rId235" xr:uid="{5B945F87-FE38-438E-86C0-2ED9AFE71159}"/>
    <hyperlink ref="W296" r:id="rId236" xr:uid="{E404ACDF-FE85-4A15-AFD8-E116A34D0D37}"/>
    <hyperlink ref="W299" r:id="rId237" xr:uid="{AC880D1E-F8E8-4E4E-99D9-FFDED8E1F039}"/>
    <hyperlink ref="W300" r:id="rId238" xr:uid="{2F2A60D8-9F44-4EEB-9527-C01AA11F1008}"/>
    <hyperlink ref="W302" r:id="rId239" xr:uid="{9D67817B-4AA3-452D-B0C9-8EE7656729A1}"/>
    <hyperlink ref="W304" r:id="rId240" xr:uid="{3F51DAEC-5763-4886-BF69-C1F278AA1C64}"/>
    <hyperlink ref="W306" r:id="rId241" xr:uid="{0774D02D-128A-45DE-9FCC-B3212B4A3E12}"/>
    <hyperlink ref="W307" r:id="rId242" xr:uid="{9E1BB9EE-9632-44D7-B431-376845A2BD33}"/>
    <hyperlink ref="W308" r:id="rId243" xr:uid="{282F70D8-5572-435C-80B1-CD37770D125A}"/>
    <hyperlink ref="W309" r:id="rId244" xr:uid="{18BE7312-9A50-4576-88EC-3475D39B44EF}"/>
    <hyperlink ref="W310" r:id="rId245" xr:uid="{5A7FB560-2B41-4193-99B0-A42967F477AD}"/>
    <hyperlink ref="W313" r:id="rId246" xr:uid="{D1D97D1A-1596-47FB-B3BB-56405D51874E}"/>
    <hyperlink ref="W315" r:id="rId247" xr:uid="{38559D32-ECB5-4EF1-987B-5D7BFEEE8387}"/>
    <hyperlink ref="W316" r:id="rId248" xr:uid="{5FC88568-8CCC-4310-8E89-FB220025CDD5}"/>
    <hyperlink ref="W318" r:id="rId249" xr:uid="{FE4114DD-1407-4847-96A0-17B259C4D533}"/>
    <hyperlink ref="W319" r:id="rId250" xr:uid="{7DD2C927-7971-4C25-B3F9-4E706F00E467}"/>
    <hyperlink ref="W321" r:id="rId251" xr:uid="{88B73B00-2CCF-4EFC-89DB-7E39AECA61A7}"/>
    <hyperlink ref="W324" r:id="rId252" xr:uid="{71929CB8-5845-4291-AA2F-39F18E5FE4C4}"/>
    <hyperlink ref="W325" r:id="rId253" xr:uid="{CE1867E1-8C25-4FC0-BC19-AE90CAF918D8}"/>
    <hyperlink ref="W326" r:id="rId254" xr:uid="{2E89A6FB-44DA-4A0F-935C-AC633A4D7B06}"/>
    <hyperlink ref="W327" r:id="rId255" xr:uid="{88169349-269C-46F4-BBBA-891FDC92468C}"/>
    <hyperlink ref="W331" r:id="rId256" xr:uid="{8E5C74A2-E7D8-4C8D-9A8C-1109E3C3D28E}"/>
    <hyperlink ref="W332" r:id="rId257" xr:uid="{8D380867-DD87-48BF-A04A-6407680EA9D4}"/>
    <hyperlink ref="W337" r:id="rId258" xr:uid="{39FABA46-8054-4BD0-9AC3-B69789B85512}"/>
    <hyperlink ref="W338" r:id="rId259" xr:uid="{79350791-B496-4743-9E9B-0B481769F7F4}"/>
    <hyperlink ref="W339" r:id="rId260" xr:uid="{B69EB97D-299F-45B5-8AAF-ED044A9F492D}"/>
    <hyperlink ref="W341" r:id="rId261" xr:uid="{EAC75990-0598-411D-A3A6-7DEB94E4A13E}"/>
    <hyperlink ref="W344" r:id="rId262" xr:uid="{6A9C43D4-3C99-4372-84C6-13E0DE14FD82}"/>
    <hyperlink ref="W346" r:id="rId263" xr:uid="{E9069432-9CB4-4606-B05B-D9014E83F5D5}"/>
    <hyperlink ref="W347" r:id="rId264" xr:uid="{790880BE-B005-4E7B-BE5E-46B78DA8A7E9}"/>
    <hyperlink ref="W348" r:id="rId265" xr:uid="{5F2E0252-EDDF-4845-BB2C-50B95641A2AE}"/>
    <hyperlink ref="W351" r:id="rId266" xr:uid="{CBFF8768-4E69-42EB-BC36-5FAAB99E5E9F}"/>
    <hyperlink ref="W352" r:id="rId267" xr:uid="{90A9AA68-CAED-41B2-B591-0A2AC57844A2}"/>
    <hyperlink ref="W354" r:id="rId268" xr:uid="{72197818-AFC3-4F5D-9BB1-CDB592BD5929}"/>
    <hyperlink ref="W355" r:id="rId269" xr:uid="{D0B15C99-9433-4C34-A3BB-7AC29F40F06E}"/>
  </hyperlinks>
  <pageMargins left="0.25" right="0.25" top="1" bottom="0.75" header="0.3" footer="0.3"/>
  <pageSetup paperSize="3" scale="63" fitToHeight="0" orientation="landscape" r:id="rId270"/>
  <headerFooter>
    <oddFooter>&amp;L&amp;14Page &amp;P / &amp;N&amp;C&amp;"-,Bold"&amp;18Attachment
&amp;F:  &amp;A&amp;R&amp;14&amp;D &amp;T</oddFooter>
  </headerFooter>
  <drawing r:id="rId27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Title</vt:lpstr>
      <vt:lpstr>D3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Quigley, Robert</dc:creator>
  <cp:lastModifiedBy>Bradley, Brad</cp:lastModifiedBy>
  <dcterms:created xsi:type="dcterms:W3CDTF">2020-09-25T14:19:27Z</dcterms:created>
  <dcterms:modified xsi:type="dcterms:W3CDTF">2023-07-07T13:05:44Z</dcterms:modified>
</cp:coreProperties>
</file>